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1"/>
  </bookViews>
  <sheets>
    <sheet name="Zał. nr 5" sheetId="25" r:id="rId1"/>
    <sheet name="Załącznik Nr 7" sheetId="26" r:id="rId2"/>
    <sheet name="Załącznik Nr 6" sheetId="27" r:id="rId3"/>
    <sheet name="Załącznik Nr 3" sheetId="28" r:id="rId4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6" i="28" l="1"/>
  <c r="D27" i="28" s="1"/>
  <c r="E26" i="28"/>
  <c r="F20" i="27" l="1"/>
  <c r="G20" i="27"/>
  <c r="E102" i="27"/>
  <c r="E100" i="27"/>
  <c r="E99" i="27" s="1"/>
  <c r="G98" i="27"/>
  <c r="G97" i="27"/>
  <c r="G96" i="27" s="1"/>
  <c r="F97" i="27"/>
  <c r="F96" i="27" s="1"/>
  <c r="E97" i="27"/>
  <c r="E96" i="27"/>
  <c r="G95" i="27"/>
  <c r="G94" i="27" s="1"/>
  <c r="F94" i="27"/>
  <c r="E94" i="27"/>
  <c r="G93" i="27"/>
  <c r="G92" i="27" s="1"/>
  <c r="G91" i="27" s="1"/>
  <c r="F92" i="27"/>
  <c r="F91" i="27" s="1"/>
  <c r="F90" i="27" s="1"/>
  <c r="E92" i="27"/>
  <c r="E91" i="27" s="1"/>
  <c r="E90" i="27" s="1"/>
  <c r="F87" i="27"/>
  <c r="F86" i="27" s="1"/>
  <c r="E87" i="27"/>
  <c r="E86" i="27"/>
  <c r="F84" i="27"/>
  <c r="F83" i="27" s="1"/>
  <c r="E84" i="27"/>
  <c r="E83" i="27"/>
  <c r="G79" i="27"/>
  <c r="G78" i="27" s="1"/>
  <c r="G77" i="27" s="1"/>
  <c r="F78" i="27"/>
  <c r="E78" i="27"/>
  <c r="E77" i="27" s="1"/>
  <c r="F77" i="27"/>
  <c r="G76" i="27"/>
  <c r="G75" i="27"/>
  <c r="F75" i="27"/>
  <c r="E75" i="27"/>
  <c r="G74" i="27"/>
  <c r="G73" i="27"/>
  <c r="G72" i="27" s="1"/>
  <c r="F73" i="27"/>
  <c r="E73" i="27"/>
  <c r="F72" i="27"/>
  <c r="E72" i="27"/>
  <c r="G68" i="27"/>
  <c r="G67" i="27"/>
  <c r="F67" i="27"/>
  <c r="E67" i="27"/>
  <c r="G66" i="27"/>
  <c r="G65" i="27"/>
  <c r="G64" i="27" s="1"/>
  <c r="F65" i="27"/>
  <c r="F64" i="27" s="1"/>
  <c r="E65" i="27"/>
  <c r="E64" i="27"/>
  <c r="G63" i="27"/>
  <c r="G62" i="27" s="1"/>
  <c r="G61" i="27" s="1"/>
  <c r="F62" i="27"/>
  <c r="F61" i="27" s="1"/>
  <c r="E62" i="27"/>
  <c r="E61" i="27" s="1"/>
  <c r="G60" i="27"/>
  <c r="G59" i="27" s="1"/>
  <c r="F59" i="27"/>
  <c r="E59" i="27"/>
  <c r="G58" i="27"/>
  <c r="G57" i="27" s="1"/>
  <c r="F57" i="27"/>
  <c r="E57" i="27"/>
  <c r="F56" i="27"/>
  <c r="G55" i="27"/>
  <c r="G54" i="27"/>
  <c r="G53" i="27" s="1"/>
  <c r="F54" i="27"/>
  <c r="E54" i="27"/>
  <c r="F53" i="27"/>
  <c r="E53" i="27"/>
  <c r="G49" i="27"/>
  <c r="G48" i="27" s="1"/>
  <c r="G47" i="27" s="1"/>
  <c r="F48" i="27"/>
  <c r="F47" i="27" s="1"/>
  <c r="E48" i="27"/>
  <c r="E47" i="27" s="1"/>
  <c r="E46" i="27" s="1"/>
  <c r="G44" i="27"/>
  <c r="G43" i="27" s="1"/>
  <c r="G42" i="27" s="1"/>
  <c r="F43" i="27"/>
  <c r="F42" i="27" s="1"/>
  <c r="F38" i="27" s="1"/>
  <c r="E43" i="27"/>
  <c r="E42" i="27" s="1"/>
  <c r="G41" i="27"/>
  <c r="G40" i="27" s="1"/>
  <c r="G39" i="27" s="1"/>
  <c r="G38" i="27" s="1"/>
  <c r="F40" i="27"/>
  <c r="E40" i="27"/>
  <c r="E39" i="27" s="1"/>
  <c r="F39" i="27"/>
  <c r="G37" i="27"/>
  <c r="G36" i="27"/>
  <c r="F36" i="27"/>
  <c r="E36" i="27"/>
  <c r="G35" i="27"/>
  <c r="G34" i="27"/>
  <c r="G33" i="27" s="1"/>
  <c r="F34" i="27"/>
  <c r="F33" i="27" s="1"/>
  <c r="E34" i="27"/>
  <c r="E33" i="27"/>
  <c r="G32" i="27"/>
  <c r="G31" i="27" s="1"/>
  <c r="G30" i="27" s="1"/>
  <c r="F31" i="27"/>
  <c r="F30" i="27" s="1"/>
  <c r="E31" i="27"/>
  <c r="E30" i="27" s="1"/>
  <c r="G29" i="27"/>
  <c r="G28" i="27" s="1"/>
  <c r="F28" i="27"/>
  <c r="E28" i="27"/>
  <c r="G27" i="27"/>
  <c r="G26" i="27" s="1"/>
  <c r="G25" i="27" s="1"/>
  <c r="F26" i="27"/>
  <c r="E26" i="27"/>
  <c r="E25" i="27" s="1"/>
  <c r="F25" i="27"/>
  <c r="G24" i="27"/>
  <c r="G23" i="27"/>
  <c r="G22" i="27" s="1"/>
  <c r="G21" i="27" s="1"/>
  <c r="F22" i="27"/>
  <c r="E22" i="27"/>
  <c r="E21" i="27" s="1"/>
  <c r="F21" i="27"/>
  <c r="G19" i="27"/>
  <c r="G18" i="27" s="1"/>
  <c r="F18" i="27"/>
  <c r="E18" i="27"/>
  <c r="G17" i="27"/>
  <c r="G16" i="27" s="1"/>
  <c r="F16" i="27"/>
  <c r="E16" i="27"/>
  <c r="G15" i="27"/>
  <c r="G14" i="27" s="1"/>
  <c r="F14" i="27"/>
  <c r="F13" i="27" s="1"/>
  <c r="E14" i="27"/>
  <c r="E13" i="27" s="1"/>
  <c r="E9" i="27" s="1"/>
  <c r="G12" i="27"/>
  <c r="G11" i="27"/>
  <c r="G10" i="27" s="1"/>
  <c r="F11" i="27"/>
  <c r="E11" i="27"/>
  <c r="F10" i="27"/>
  <c r="E10" i="27"/>
  <c r="G56" i="27" l="1"/>
  <c r="G52" i="27" s="1"/>
  <c r="E56" i="27"/>
  <c r="E52" i="27" s="1"/>
  <c r="E45" i="27" s="1"/>
  <c r="G13" i="27"/>
  <c r="G9" i="27" s="1"/>
  <c r="G8" i="27" s="1"/>
  <c r="G80" i="27" s="1"/>
  <c r="E20" i="27"/>
  <c r="E38" i="27"/>
  <c r="E8" i="27" s="1"/>
  <c r="G90" i="27"/>
  <c r="G104" i="27" s="1"/>
  <c r="F9" i="27"/>
  <c r="F8" i="27" s="1"/>
  <c r="F80" i="27" s="1"/>
  <c r="F104" i="27"/>
  <c r="F89" i="27"/>
  <c r="G46" i="27"/>
  <c r="F52" i="27"/>
  <c r="F45" i="27" s="1"/>
  <c r="E89" i="27"/>
  <c r="E104" i="27"/>
  <c r="G25" i="26"/>
  <c r="F24" i="26"/>
  <c r="E24" i="26"/>
  <c r="D24" i="26"/>
  <c r="C24" i="26"/>
  <c r="G20" i="26"/>
  <c r="F20" i="26"/>
  <c r="D20" i="26"/>
  <c r="C20" i="26"/>
  <c r="C18" i="26"/>
  <c r="F16" i="26"/>
  <c r="E16" i="26"/>
  <c r="E20" i="26" s="1"/>
  <c r="G15" i="26"/>
  <c r="D15" i="26"/>
  <c r="D25" i="26" s="1"/>
  <c r="C15" i="26"/>
  <c r="C11" i="26"/>
  <c r="F9" i="26"/>
  <c r="F15" i="26" s="1"/>
  <c r="F25" i="26" s="1"/>
  <c r="E9" i="26"/>
  <c r="E15" i="26" s="1"/>
  <c r="G105" i="27" l="1"/>
  <c r="E80" i="27"/>
  <c r="E105" i="27" s="1"/>
  <c r="G45" i="27"/>
  <c r="F105" i="27"/>
  <c r="C25" i="26"/>
  <c r="E25" i="26"/>
  <c r="J49" i="25"/>
  <c r="J50" i="25"/>
  <c r="I46" i="25"/>
  <c r="I45" i="25" s="1"/>
  <c r="H46" i="25"/>
  <c r="H45" i="25" s="1"/>
  <c r="J48" i="25"/>
  <c r="F46" i="25"/>
  <c r="F45" i="25" s="1"/>
  <c r="E46" i="25"/>
  <c r="E45" i="25" s="1"/>
  <c r="G47" i="25"/>
  <c r="G46" i="25" s="1"/>
  <c r="G45" i="25" s="1"/>
  <c r="I41" i="25"/>
  <c r="I40" i="25" s="1"/>
  <c r="H41" i="25"/>
  <c r="H40" i="25" s="1"/>
  <c r="J44" i="25"/>
  <c r="J43" i="25"/>
  <c r="F41" i="25"/>
  <c r="F40" i="25" s="1"/>
  <c r="E41" i="25"/>
  <c r="E40" i="25" s="1"/>
  <c r="G42" i="25"/>
  <c r="G41" i="25" s="1"/>
  <c r="G40" i="25" s="1"/>
  <c r="J41" i="25" l="1"/>
  <c r="J40" i="25" s="1"/>
  <c r="J46" i="25"/>
  <c r="J45" i="25" s="1"/>
  <c r="I52" i="25"/>
  <c r="H52" i="25"/>
  <c r="J110" i="25"/>
  <c r="J108" i="25" s="1"/>
  <c r="G109" i="25"/>
  <c r="G108" i="25" s="1"/>
  <c r="I108" i="25"/>
  <c r="H108" i="25"/>
  <c r="F108" i="25"/>
  <c r="E108" i="25"/>
  <c r="J107" i="25"/>
  <c r="J106" i="25"/>
  <c r="J105" i="25"/>
  <c r="G104" i="25"/>
  <c r="G103" i="25" s="1"/>
  <c r="I103" i="25"/>
  <c r="H103" i="25"/>
  <c r="F103" i="25"/>
  <c r="E103" i="25"/>
  <c r="J102" i="25"/>
  <c r="J101" i="25"/>
  <c r="J100" i="25"/>
  <c r="J99" i="25"/>
  <c r="J98" i="25"/>
  <c r="J97" i="25"/>
  <c r="J96" i="25"/>
  <c r="J95" i="25"/>
  <c r="J94" i="25"/>
  <c r="J93" i="25"/>
  <c r="J92" i="25"/>
  <c r="J91" i="25"/>
  <c r="J90" i="25"/>
  <c r="G89" i="25"/>
  <c r="G88" i="25" s="1"/>
  <c r="I88" i="25"/>
  <c r="H88" i="25"/>
  <c r="F88" i="25"/>
  <c r="E88" i="25"/>
  <c r="J87" i="25"/>
  <c r="J86" i="25"/>
  <c r="J85" i="25"/>
  <c r="J84" i="25"/>
  <c r="J83" i="25"/>
  <c r="J82" i="25"/>
  <c r="J81" i="25"/>
  <c r="J80" i="25"/>
  <c r="J79" i="25"/>
  <c r="J78" i="25"/>
  <c r="G77" i="25"/>
  <c r="G76" i="25" s="1"/>
  <c r="I76" i="25"/>
  <c r="H76" i="25"/>
  <c r="F76" i="25"/>
  <c r="E76" i="25"/>
  <c r="J74" i="25"/>
  <c r="J72" i="25" s="1"/>
  <c r="G73" i="25"/>
  <c r="I72" i="25"/>
  <c r="H72" i="25"/>
  <c r="G72" i="25"/>
  <c r="F72" i="25"/>
  <c r="E72" i="25"/>
  <c r="J71" i="25"/>
  <c r="J70" i="25"/>
  <c r="J68" i="25" s="1"/>
  <c r="G69" i="25"/>
  <c r="I68" i="25"/>
  <c r="H68" i="25"/>
  <c r="G68" i="25"/>
  <c r="F68" i="25"/>
  <c r="E68" i="25"/>
  <c r="J67" i="25"/>
  <c r="J66" i="25"/>
  <c r="J65" i="25"/>
  <c r="J64" i="25"/>
  <c r="J62" i="25"/>
  <c r="J61" i="25"/>
  <c r="J60" i="25"/>
  <c r="J59" i="25"/>
  <c r="J58" i="25"/>
  <c r="J57" i="25"/>
  <c r="J56" i="25"/>
  <c r="J55" i="25"/>
  <c r="J54" i="25"/>
  <c r="G53" i="25"/>
  <c r="G52" i="25" s="1"/>
  <c r="F52" i="25"/>
  <c r="F51" i="25" s="1"/>
  <c r="E52" i="25"/>
  <c r="E51" i="25" s="1"/>
  <c r="J39" i="25"/>
  <c r="J38" i="25"/>
  <c r="J37" i="25"/>
  <c r="J36" i="25"/>
  <c r="J35" i="25"/>
  <c r="J34" i="25"/>
  <c r="J33" i="25"/>
  <c r="J32" i="25"/>
  <c r="G31" i="25"/>
  <c r="G30" i="25" s="1"/>
  <c r="G24" i="25" s="1"/>
  <c r="I30" i="25"/>
  <c r="H30" i="25"/>
  <c r="F30" i="25"/>
  <c r="E30" i="25"/>
  <c r="G26" i="25"/>
  <c r="J25" i="25"/>
  <c r="I25" i="25"/>
  <c r="H25" i="25"/>
  <c r="G25" i="25"/>
  <c r="F25" i="25"/>
  <c r="E25" i="25"/>
  <c r="J23" i="25"/>
  <c r="J22" i="25"/>
  <c r="J21" i="25"/>
  <c r="J20" i="25"/>
  <c r="G19" i="25"/>
  <c r="G18" i="25" s="1"/>
  <c r="G17" i="25" s="1"/>
  <c r="I18" i="25"/>
  <c r="I17" i="25" s="1"/>
  <c r="H18" i="25"/>
  <c r="H17" i="25" s="1"/>
  <c r="F18" i="25"/>
  <c r="F17" i="25" s="1"/>
  <c r="E18" i="25"/>
  <c r="E17" i="25" s="1"/>
  <c r="J16" i="25"/>
  <c r="J15" i="25"/>
  <c r="J14" i="25"/>
  <c r="J13" i="25"/>
  <c r="J12" i="25"/>
  <c r="J11" i="25"/>
  <c r="G10" i="25"/>
  <c r="G9" i="25" s="1"/>
  <c r="G8" i="25" s="1"/>
  <c r="I9" i="25"/>
  <c r="I8" i="25" s="1"/>
  <c r="H9" i="25"/>
  <c r="H8" i="25" s="1"/>
  <c r="F9" i="25"/>
  <c r="F8" i="25" s="1"/>
  <c r="E9" i="25"/>
  <c r="E8" i="25" s="1"/>
  <c r="I51" i="25" l="1"/>
  <c r="J52" i="25"/>
  <c r="J103" i="25"/>
  <c r="F75" i="25"/>
  <c r="F24" i="25"/>
  <c r="J88" i="25"/>
  <c r="G75" i="25"/>
  <c r="F111" i="25"/>
  <c r="H24" i="25"/>
  <c r="E75" i="25"/>
  <c r="I75" i="25"/>
  <c r="H75" i="25"/>
  <c r="H111" i="25" s="1"/>
  <c r="H51" i="25"/>
  <c r="G51" i="25"/>
  <c r="J76" i="25"/>
  <c r="E24" i="25"/>
  <c r="I24" i="25"/>
  <c r="I111" i="25" s="1"/>
  <c r="J30" i="25"/>
  <c r="J24" i="25" s="1"/>
  <c r="J18" i="25"/>
  <c r="J17" i="25" s="1"/>
  <c r="J9" i="25"/>
  <c r="J8" i="25" s="1"/>
  <c r="J51" i="25"/>
  <c r="E111" i="25" l="1"/>
  <c r="J75" i="25"/>
  <c r="J111" i="25" s="1"/>
  <c r="G111" i="25"/>
</calcChain>
</file>

<file path=xl/sharedStrings.xml><?xml version="1.0" encoding="utf-8"?>
<sst xmlns="http://schemas.openxmlformats.org/spreadsheetml/2006/main" count="328" uniqueCount="182">
  <si>
    <t>§</t>
  </si>
  <si>
    <t>Dział</t>
  </si>
  <si>
    <t>Rozdział</t>
  </si>
  <si>
    <t>Nazwa</t>
  </si>
  <si>
    <t>Wydatki</t>
  </si>
  <si>
    <t xml:space="preserve"> Dochody </t>
  </si>
  <si>
    <t>zmiana</t>
  </si>
  <si>
    <t>Zakup usług pozostałych</t>
  </si>
  <si>
    <t>Oświata i wychowanie</t>
  </si>
  <si>
    <t>Wynagrodzenia osobowe pracowników</t>
  </si>
  <si>
    <t>Pomoc społeczna</t>
  </si>
  <si>
    <t>Składki na ubezpieczenie zdrowotne</t>
  </si>
  <si>
    <t>Świadczenia społeczne</t>
  </si>
  <si>
    <t>Wydatki osobowe niezaliczane do wynagrodzeń</t>
  </si>
  <si>
    <t>Dodatkowe wynagrodzenia roczne</t>
  </si>
  <si>
    <t>Składki na ubezpieczenia społeczne</t>
  </si>
  <si>
    <t>Składki na Fundusz Pracy oraz Solidarnościowy Fundusz Wsparcia Osób Niepełnosprawnych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</si>
  <si>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</si>
  <si>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</si>
  <si>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</si>
  <si>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</si>
  <si>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Pozostała działalność</t>
  </si>
  <si>
    <t>OGÓŁEM:</t>
  </si>
  <si>
    <t>Rady Miejskiej w Rogoźnie</t>
  </si>
  <si>
    <t>Ochrona zdrowia</t>
  </si>
  <si>
    <t>Wynagrodzenia bezosobowe</t>
  </si>
  <si>
    <t xml:space="preserve">Opłaty z tytułu zakupu usług telekomunikacyjnych </t>
  </si>
  <si>
    <t>Podróże służbowe krajowe</t>
  </si>
  <si>
    <t>Różne opłaty i składki</t>
  </si>
  <si>
    <t>Plan</t>
  </si>
  <si>
    <t>Plan po zmianach</t>
  </si>
  <si>
    <t xml:space="preserve">Plan dochodów, dotacji i wydatków związanych z realizacją zadań  z zakresu administracji rządowej i innych zadań zleconych gminie ustawami na 2020 rok </t>
  </si>
  <si>
    <t>a) plan dotacji i wydatków</t>
  </si>
  <si>
    <t>Dotacje</t>
  </si>
  <si>
    <t>010</t>
  </si>
  <si>
    <t>Rolnictwo i łowiectwo</t>
  </si>
  <si>
    <t>01095</t>
  </si>
  <si>
    <t>Dotacje celowe otrzymane z budżetu państwa na realizację zadań bieżących z zakresu administracji rządowej oraz innych zadań zleconych gminie (związkom gmin) ustawami</t>
  </si>
  <si>
    <t xml:space="preserve">Składki na ubezpieczenia społeczne </t>
  </si>
  <si>
    <t>Administracja publiczna</t>
  </si>
  <si>
    <t>Urzędy wojewódzkie</t>
  </si>
  <si>
    <t xml:space="preserve">Urzędy naczelnych organów władzy państwowej, kontroli i ochrony prawa </t>
  </si>
  <si>
    <t>Wybory Prezydenta Rzeczypospolitej Polskiej</t>
  </si>
  <si>
    <t>Różne wydatki na rzecz osób fizycznych</t>
  </si>
  <si>
    <t>Ośrodki wsparcia</t>
  </si>
  <si>
    <t>Zakup usług zdrowotnych</t>
  </si>
  <si>
    <t>Szkolenia pracowników nie będących członkami korpusu służby cywilnej</t>
  </si>
  <si>
    <t>Dodatki mieszkaniowe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</si>
  <si>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</si>
  <si>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</si>
  <si>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</si>
  <si>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</si>
  <si>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rodzinne, świadczenie z funduszu alimentacyjnego oraz składki na ubezpieczenia emerytalne i rentowe z ubezpieczenia społecznego</t>
  </si>
  <si>
    <t>Karta Dużej Rodziny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</si>
  <si>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</si>
  <si>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b) plan dochodów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</si>
  <si>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</si>
  <si>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</si>
  <si>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</si>
  <si>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</si>
  <si>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</si>
  <si>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 xml:space="preserve">z dnia 19 czerwca 2020 roku                                                  </t>
  </si>
  <si>
    <t>Zapewnienie uczniom prawa do bezpłatnego dostępu do podręczników, materiałów edukacyjnych lub materiałów ćwiczeniowych</t>
  </si>
  <si>
    <t>Zakup środków dydaktycznych i książek</t>
  </si>
  <si>
    <t>PLAN PRZYCHODÓW I KOSZTÓW ZAKŁADU BUDŻETOWEGO GMINY ROGOŹNO NA 2020 ROK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</si>
  <si>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</si>
  <si>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</si>
  <si>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</si>
  <si>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</si>
  <si>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</si>
  <si>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</si>
  <si>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</si>
  <si>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</si>
  <si>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</si>
  <si>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</si>
  <si>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</si>
  <si>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</si>
  <si>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r>
      <t>1) Kosztów eksploatacji mieszkań komunalnych w budynkach Wspólnot Mieszkaniowych o pow. 11.233,30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37,80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</si>
  <si>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 Koszty eksploatacji lokali socjalnych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282,23 m2</t>
    </r>
  </si>
  <si>
    <r>
      <t>3) Koszty eksploatacji lokali z wyrokami eksmisji 18,24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1.641,85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</si>
  <si>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t>RAZEM: Dział 700 Rozdział 70001</t>
  </si>
  <si>
    <t>2.</t>
  </si>
  <si>
    <t>Centrum Integracji Społecznej</t>
  </si>
  <si>
    <t>dotacja podmiotowa do:</t>
  </si>
  <si>
    <t xml:space="preserve">1) kosztów uczestników zajęć i pracowników Centrum 44 osób x 3.409,10 zł </t>
  </si>
  <si>
    <t>RAZEM: Dział 852 Rozdział 85232</t>
  </si>
  <si>
    <t>3.</t>
  </si>
  <si>
    <t>Ośrodek Sportu i Rekreacji</t>
  </si>
  <si>
    <t>dotacja na pierwsze wyposażenie w środki obrotowe</t>
  </si>
  <si>
    <t>RAZEM: Dział 926 Rozdział 92601</t>
  </si>
  <si>
    <t>z dnia 19 czerwca 2020 roku</t>
  </si>
  <si>
    <t xml:space="preserve"> Rady Miejskiej w Rogoźnie</t>
  </si>
  <si>
    <t>ZESTAWIENIE PLANOWANYCH KWOT DOTACJI W 2020 ROKU</t>
  </si>
  <si>
    <t>Dotacje udzielone z budżetu Gminy  na zadania bieżące</t>
  </si>
  <si>
    <t>Treść</t>
  </si>
  <si>
    <t>Zmiana</t>
  </si>
  <si>
    <t xml:space="preserve">I. </t>
  </si>
  <si>
    <t>Dotacje dla jednostek sektora finansów publicznych</t>
  </si>
  <si>
    <t xml:space="preserve">1. </t>
  </si>
  <si>
    <t xml:space="preserve">Dotacja podmiotowa </t>
  </si>
  <si>
    <t>Centra integracji społecznej</t>
  </si>
  <si>
    <t>Dotacja podmiotowa z budżetu dla samorządowego zakładu budżetowego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</si>
  <si>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</si>
  <si>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</si>
  <si>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</si>
  <si>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</si>
  <si>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</si>
  <si>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</si>
  <si>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</si>
  <si>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</si>
  <si>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</si>
  <si>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Dotacja celowa na pomoc finansową udzieloną między jednostkami samorządu terytorialnego na dofinansowanie własnych zadań bieżących</t>
  </si>
  <si>
    <t>Szkoły podstawowe</t>
  </si>
  <si>
    <t>Przedszkola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</si>
  <si>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</si>
  <si>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</si>
  <si>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</si>
  <si>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</si>
  <si>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</si>
  <si>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</si>
  <si>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</si>
  <si>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</si>
  <si>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</si>
  <si>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</si>
  <si>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Kultura fizyczna</t>
  </si>
  <si>
    <t>Obiekty sportowe</t>
  </si>
  <si>
    <t>Dotacja otrzymana z budżetu jednostki samorządu terytorialnego przez samorządowy zakład budżetowy na pierwsze wyposażenie w środki obrotowe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</si>
  <si>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</si>
  <si>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</si>
  <si>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</si>
  <si>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</si>
  <si>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</si>
  <si>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</si>
  <si>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</si>
  <si>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</si>
  <si>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</si>
  <si>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</si>
  <si>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</si>
  <si>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</si>
  <si>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</si>
  <si>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</si>
  <si>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</si>
  <si>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</si>
  <si>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</si>
  <si>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</si>
  <si>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</si>
  <si>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Drogi publiczne powiatowe</t>
  </si>
  <si>
    <t>Dotacja celowa na pomoc finansową udzieloną między jednostkami samorządu terytorialnego na dofiansowanie własnych zadań inwestycyjnych i zakupów inwestycyjnych</t>
  </si>
  <si>
    <t>Drogi publiczne gminne</t>
  </si>
  <si>
    <t>Szpitale ogólne</t>
  </si>
  <si>
    <t>Dotacja celowa z budżetu na finansowanie lub dofinansowanie kosztów realizacji inwestycji i zakupów inwestycyjnych i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</si>
  <si>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</si>
  <si>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</si>
  <si>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</si>
  <si>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</si>
  <si>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</si>
  <si>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 xml:space="preserve"> z dnia 19 czerwca 2020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</si>
  <si>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3 do </t>
  </si>
  <si>
    <t>PLAN</t>
  </si>
  <si>
    <t xml:space="preserve">PRZYCHODÓW I ROZCHODÓW ZWIĄZANY Z FINANSOWANIEM DEFICYTU </t>
  </si>
  <si>
    <t>I ROZDYSPONOWANIEM  NADWYŻKI BUDŻETOWEJ W 2020 ROKU</t>
  </si>
  <si>
    <t>w złotych</t>
  </si>
  <si>
    <t>Wyszczególnienie źródeł</t>
  </si>
  <si>
    <t>Plan przychodów na 2020</t>
  </si>
  <si>
    <t>Plan rozchodów na 2020</t>
  </si>
  <si>
    <t>Spłata otrzymanych krajowych pożyczek i kredytów</t>
  </si>
  <si>
    <t>4.</t>
  </si>
  <si>
    <t>5.</t>
  </si>
  <si>
    <t>6.</t>
  </si>
  <si>
    <t>7.</t>
  </si>
  <si>
    <t>8.</t>
  </si>
  <si>
    <t>Przychody ze sprzedaży innych papierow wartościowych</t>
  </si>
  <si>
    <t>9.</t>
  </si>
  <si>
    <t>Wolne środki, o których mowa w art.217 ust.2 pkt 6 ustawy</t>
  </si>
  <si>
    <t>RAZEM PRZYCHODY/ROZCHODY</t>
  </si>
  <si>
    <t xml:space="preserve">OGÓŁEM </t>
  </si>
  <si>
    <t>Wolne środki, o których mowa w art.217 ust.2 pkt 6 ustawy - wprowadzone 19.06.2020 rok</t>
  </si>
  <si>
    <t>Uchwały Nr XXXI/…./2020
Rady Miejskiej w Rogoźnie</t>
  </si>
  <si>
    <t>z dnia 19 maja 2020 roku</t>
  </si>
  <si>
    <t>Załącznik nr 7 do  Uchwały Nr XXXI/…../2020</t>
  </si>
  <si>
    <t xml:space="preserve"> Załącznik nr 6 do  Uchwały Nr XXXI/…../2020</t>
  </si>
  <si>
    <t>Załącznik nr 5 do Uchwały nr XXXI/…../2020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</si>
</sst>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z_ł_-;\-* #,##0.00\ _z_ł_-;_-* \-??\ _z_ł_-;_-@_-"/>
    <numFmt numFmtId="165" formatCode="#,##0.00_ ;\-#,##0.00\ "/>
    <numFmt numFmtId="166" formatCode="???"/>
    <numFmt numFmtId="167" formatCode="?????"/>
    <numFmt numFmtId="168" formatCode="????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  <xf numFmtId="0" fontId="27" fillId="0" borderId="0"/>
    <xf numFmtId="0" fontId="27" fillId="0" borderId="0"/>
  </cellStyleXfs>
  <cellXfs count="472">
    <xf numFmtId="0" fontId="0" fillId="0" borderId="0" xfId="0"/>
    <xf numFmtId="0" fontId="8" fillId="0" borderId="0" xfId="0" applyFont="1"/>
    <xf numFmtId="0" fontId="8" fillId="0" borderId="6" xfId="0" applyFont="1" applyBorder="1"/>
    <xf numFmtId="4" fontId="8" fillId="0" borderId="6" xfId="0" applyNumberFormat="1" applyFont="1" applyBorder="1"/>
    <xf numFmtId="0" fontId="0" fillId="0" borderId="6" xfId="0" applyBorder="1"/>
    <xf numFmtId="4" fontId="0" fillId="0" borderId="6" xfId="0" applyNumberFormat="1" applyBorder="1"/>
    <xf numFmtId="0" fontId="9" fillId="0" borderId="0" xfId="0" applyFo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wrapText="1"/>
    </xf>
    <xf numFmtId="4" fontId="8" fillId="3" borderId="6" xfId="0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49" fontId="0" fillId="3" borderId="5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wrapText="1"/>
    </xf>
    <xf numFmtId="4" fontId="0" fillId="3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4" fontId="8" fillId="3" borderId="6" xfId="0" applyNumberFormat="1" applyFont="1" applyFill="1" applyBorder="1"/>
    <xf numFmtId="0" fontId="0" fillId="4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4" fontId="0" fillId="3" borderId="6" xfId="0" applyNumberFormat="1" applyFill="1" applyBorder="1"/>
    <xf numFmtId="0" fontId="12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left"/>
    </xf>
    <xf numFmtId="0" fontId="0" fillId="0" borderId="6" xfId="0" applyFont="1" applyBorder="1"/>
    <xf numFmtId="4" fontId="0" fillId="0" borderId="6" xfId="0" applyNumberFormat="1" applyFont="1" applyBorder="1"/>
    <xf numFmtId="0" fontId="0" fillId="3" borderId="6" xfId="0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11" fillId="3" borderId="6" xfId="0" applyFont="1" applyFill="1" applyBorder="1"/>
    <xf numFmtId="49" fontId="0" fillId="0" borderId="6" xfId="0" applyNumberFormat="1" applyBorder="1"/>
    <xf numFmtId="0" fontId="11" fillId="0" borderId="6" xfId="0" applyFont="1" applyBorder="1"/>
    <xf numFmtId="4" fontId="10" fillId="3" borderId="6" xfId="0" applyNumberFormat="1" applyFont="1" applyFill="1" applyBorder="1"/>
    <xf numFmtId="0" fontId="0" fillId="3" borderId="6" xfId="0" applyFont="1" applyFill="1" applyBorder="1"/>
    <xf numFmtId="4" fontId="0" fillId="3" borderId="6" xfId="0" applyNumberFormat="1" applyFont="1" applyFill="1" applyBorder="1"/>
    <xf numFmtId="0" fontId="16" fillId="0" borderId="9" xfId="33" applyFont="1" applyBorder="1" applyAlignment="1">
      <alignment horizontal="center" vertical="center" wrapText="1"/>
    </xf>
    <xf numFmtId="0" fontId="14" fillId="0" borderId="9" xfId="33" applyFont="1" applyBorder="1" applyAlignment="1">
      <alignment horizontal="left" vertical="center" wrapText="1"/>
    </xf>
    <xf numFmtId="0" fontId="14" fillId="0" borderId="9" xfId="33" applyFont="1" applyBorder="1" applyAlignment="1">
      <alignment horizontal="center" vertical="center"/>
    </xf>
    <xf numFmtId="0" fontId="14" fillId="0" borderId="10" xfId="33" applyFont="1" applyBorder="1" applyAlignment="1">
      <alignment horizontal="center" vertical="center"/>
    </xf>
    <xf numFmtId="0" fontId="17" fillId="0" borderId="12" xfId="33" applyFont="1" applyBorder="1" applyAlignment="1">
      <alignment vertical="center" wrapText="1"/>
    </xf>
    <xf numFmtId="164" fontId="17" fillId="0" borderId="13" xfId="33" applyNumberFormat="1" applyFont="1" applyBorder="1" applyAlignment="1">
      <alignment horizontal="center" vertical="center" wrapText="1"/>
    </xf>
    <xf numFmtId="164" fontId="17" fillId="0" borderId="12" xfId="33" applyNumberFormat="1" applyFont="1" applyBorder="1" applyAlignment="1">
      <alignment horizontal="center" vertical="center" wrapText="1"/>
    </xf>
    <xf numFmtId="165" fontId="17" fillId="0" borderId="12" xfId="33" applyNumberFormat="1" applyFont="1" applyBorder="1" applyAlignment="1">
      <alignment horizontal="center" vertical="center" wrapText="1"/>
    </xf>
    <xf numFmtId="0" fontId="2" fillId="0" borderId="12" xfId="33" applyFont="1" applyBorder="1" applyAlignment="1">
      <alignment vertical="center"/>
    </xf>
    <xf numFmtId="0" fontId="18" fillId="0" borderId="12" xfId="33" applyFont="1" applyBorder="1" applyAlignment="1">
      <alignment vertical="center" wrapText="1"/>
    </xf>
    <xf numFmtId="165" fontId="19" fillId="0" borderId="13" xfId="33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top" wrapText="1"/>
    </xf>
    <xf numFmtId="165" fontId="18" fillId="0" borderId="13" xfId="33" applyNumberFormat="1" applyFont="1" applyBorder="1" applyAlignment="1">
      <alignment horizontal="right" vertical="center" wrapText="1"/>
    </xf>
    <xf numFmtId="165" fontId="17" fillId="0" borderId="13" xfId="33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 wrapText="1"/>
    </xf>
    <xf numFmtId="0" fontId="2" fillId="0" borderId="16" xfId="33" applyFont="1" applyBorder="1" applyAlignment="1">
      <alignment vertical="top"/>
    </xf>
    <xf numFmtId="0" fontId="22" fillId="0" borderId="17" xfId="33" applyFont="1" applyBorder="1" applyAlignment="1">
      <alignment horizontal="left" vertical="center"/>
    </xf>
    <xf numFmtId="164" fontId="22" fillId="0" borderId="18" xfId="33" applyNumberFormat="1" applyFont="1" applyBorder="1" applyAlignment="1">
      <alignment horizontal="center" vertical="center" wrapText="1"/>
    </xf>
    <xf numFmtId="165" fontId="17" fillId="0" borderId="19" xfId="33" applyNumberFormat="1" applyFont="1" applyBorder="1" applyAlignment="1">
      <alignment horizontal="center" vertical="center" wrapText="1"/>
    </xf>
    <xf numFmtId="0" fontId="2" fillId="0" borderId="12" xfId="33" applyFont="1" applyBorder="1" applyAlignment="1">
      <alignment vertical="top"/>
    </xf>
    <xf numFmtId="164" fontId="18" fillId="0" borderId="13" xfId="33" applyNumberFormat="1" applyFont="1" applyBorder="1" applyAlignment="1">
      <alignment horizontal="center" vertical="center" wrapText="1"/>
    </xf>
    <xf numFmtId="0" fontId="19" fillId="0" borderId="12" xfId="33" applyFont="1" applyBorder="1" applyAlignment="1">
      <alignment vertical="center" wrapText="1"/>
    </xf>
    <xf numFmtId="164" fontId="19" fillId="0" borderId="12" xfId="33" applyNumberFormat="1" applyFont="1" applyBorder="1" applyAlignment="1">
      <alignment horizontal="center" vertical="center" wrapText="1"/>
    </xf>
    <xf numFmtId="164" fontId="14" fillId="0" borderId="13" xfId="33" applyNumberFormat="1" applyFont="1" applyBorder="1" applyAlignment="1">
      <alignment horizontal="center" vertical="center" wrapText="1"/>
    </xf>
    <xf numFmtId="164" fontId="14" fillId="0" borderId="12" xfId="33" applyNumberFormat="1" applyFont="1" applyBorder="1" applyAlignment="1">
      <alignment horizontal="center" vertical="center" wrapText="1"/>
    </xf>
    <xf numFmtId="165" fontId="14" fillId="0" borderId="12" xfId="33" applyNumberFormat="1" applyFont="1" applyBorder="1" applyAlignment="1">
      <alignment horizontal="center" vertical="center" wrapText="1"/>
    </xf>
    <xf numFmtId="0" fontId="23" fillId="0" borderId="20" xfId="33" applyFont="1" applyBorder="1" applyAlignment="1">
      <alignment vertical="center" wrapText="1"/>
    </xf>
    <xf numFmtId="164" fontId="24" fillId="0" borderId="21" xfId="33" applyNumberFormat="1" applyFont="1" applyBorder="1" applyAlignment="1">
      <alignment horizontal="center" vertical="center" wrapText="1"/>
    </xf>
    <xf numFmtId="164" fontId="14" fillId="0" borderId="21" xfId="33" applyNumberFormat="1" applyFont="1" applyBorder="1" applyAlignment="1">
      <alignment horizontal="center" vertical="center" wrapText="1"/>
    </xf>
    <xf numFmtId="164" fontId="14" fillId="0" borderId="20" xfId="33" applyNumberFormat="1" applyFont="1" applyBorder="1" applyAlignment="1">
      <alignment horizontal="center" vertical="center" wrapText="1"/>
    </xf>
    <xf numFmtId="165" fontId="14" fillId="0" borderId="16" xfId="33" applyNumberFormat="1" applyFont="1" applyBorder="1" applyAlignment="1">
      <alignment horizontal="center" vertical="center" wrapText="1"/>
    </xf>
    <xf numFmtId="0" fontId="2" fillId="0" borderId="20" xfId="33" applyFont="1" applyBorder="1" applyAlignment="1">
      <alignment vertical="top"/>
    </xf>
    <xf numFmtId="0" fontId="22" fillId="0" borderId="20" xfId="33" applyFont="1" applyBorder="1" applyAlignment="1">
      <alignment vertical="center" wrapText="1"/>
    </xf>
    <xf numFmtId="164" fontId="22" fillId="0" borderId="21" xfId="33" applyNumberFormat="1" applyFont="1" applyBorder="1" applyAlignment="1">
      <alignment horizontal="center" vertical="center" wrapText="1"/>
    </xf>
    <xf numFmtId="164" fontId="22" fillId="0" borderId="20" xfId="33" applyNumberFormat="1" applyFont="1" applyBorder="1" applyAlignment="1">
      <alignment horizontal="center" vertical="center" wrapText="1"/>
    </xf>
    <xf numFmtId="165" fontId="22" fillId="0" borderId="17" xfId="33" applyNumberFormat="1" applyFont="1" applyBorder="1" applyAlignment="1">
      <alignment horizontal="center" vertical="center" wrapText="1"/>
    </xf>
    <xf numFmtId="0" fontId="2" fillId="0" borderId="20" xfId="33" applyFont="1" applyBorder="1" applyAlignment="1">
      <alignment vertical="center" wrapText="1"/>
    </xf>
    <xf numFmtId="164" fontId="2" fillId="0" borderId="21" xfId="33" applyNumberFormat="1" applyFont="1" applyBorder="1" applyAlignment="1">
      <alignment horizontal="center" vertical="center" wrapText="1"/>
    </xf>
    <xf numFmtId="165" fontId="22" fillId="0" borderId="13" xfId="33" applyNumberFormat="1" applyFont="1" applyBorder="1" applyAlignment="1">
      <alignment horizontal="center" vertical="center" wrapText="1"/>
    </xf>
    <xf numFmtId="0" fontId="25" fillId="0" borderId="20" xfId="33" applyFont="1" applyBorder="1" applyAlignment="1">
      <alignment vertical="center" wrapText="1"/>
    </xf>
    <xf numFmtId="0" fontId="16" fillId="0" borderId="20" xfId="33" applyFont="1" applyBorder="1" applyAlignment="1">
      <alignment vertical="center" wrapText="1"/>
    </xf>
    <xf numFmtId="164" fontId="16" fillId="0" borderId="21" xfId="33" applyNumberFormat="1" applyFont="1" applyBorder="1" applyAlignment="1">
      <alignment horizontal="center" vertical="center" wrapText="1"/>
    </xf>
    <xf numFmtId="0" fontId="2" fillId="0" borderId="9" xfId="33" applyBorder="1" applyAlignment="1">
      <alignment vertical="center"/>
    </xf>
    <xf numFmtId="0" fontId="26" fillId="0" borderId="9" xfId="33" applyFont="1" applyBorder="1" applyAlignment="1">
      <alignment horizontal="right" vertical="center"/>
    </xf>
    <xf numFmtId="164" fontId="26" fillId="0" borderId="10" xfId="33" applyNumberFormat="1" applyFont="1" applyBorder="1" applyAlignment="1">
      <alignment horizontal="center" vertical="center" wrapText="1"/>
    </xf>
    <xf numFmtId="164" fontId="16" fillId="0" borderId="22" xfId="33" applyNumberFormat="1" applyFont="1" applyBorder="1" applyAlignment="1">
      <alignment horizontal="center" vertical="center" wrapText="1"/>
    </xf>
    <xf numFmtId="165" fontId="26" fillId="0" borderId="21" xfId="33" applyNumberFormat="1" applyFont="1" applyBorder="1" applyAlignment="1">
      <alignment horizontal="center" vertical="center" wrapText="1"/>
    </xf>
    <xf numFmtId="165" fontId="22" fillId="0" borderId="6" xfId="33" applyNumberFormat="1" applyFont="1" applyBorder="1" applyAlignment="1">
      <alignment horizontal="center" vertical="center" wrapText="1"/>
    </xf>
    <xf numFmtId="0" fontId="2" fillId="0" borderId="11" xfId="33" applyFont="1" applyBorder="1" applyAlignment="1">
      <alignment horizontal="center" vertical="center"/>
    </xf>
    <xf numFmtId="0" fontId="2" fillId="0" borderId="19" xfId="33" applyFont="1" applyBorder="1" applyAlignment="1">
      <alignment horizontal="center" vertical="center"/>
    </xf>
    <xf numFmtId="0" fontId="2" fillId="0" borderId="20" xfId="33" applyFont="1" applyBorder="1" applyAlignment="1">
      <alignment horizontal="center" vertical="top"/>
    </xf>
    <xf numFmtId="0" fontId="29" fillId="0" borderId="0" xfId="35" applyFont="1"/>
    <xf numFmtId="0" fontId="32" fillId="0" borderId="9" xfId="35" applyFont="1" applyBorder="1" applyAlignment="1">
      <alignment horizontal="center" vertical="center"/>
    </xf>
    <xf numFmtId="0" fontId="33" fillId="0" borderId="10" xfId="35" applyFont="1" applyBorder="1" applyAlignment="1">
      <alignment horizontal="center" vertical="center"/>
    </xf>
    <xf numFmtId="0" fontId="34" fillId="0" borderId="23" xfId="35" applyFont="1" applyBorder="1" applyAlignment="1">
      <alignment horizontal="center" vertical="center"/>
    </xf>
    <xf numFmtId="0" fontId="34" fillId="0" borderId="24" xfId="35" applyFont="1" applyBorder="1" applyAlignment="1">
      <alignment horizontal="center" vertical="center"/>
    </xf>
    <xf numFmtId="49" fontId="22" fillId="0" borderId="25" xfId="35" applyNumberFormat="1" applyFont="1" applyBorder="1" applyAlignment="1">
      <alignment horizontal="center" vertical="center" wrapText="1"/>
    </xf>
    <xf numFmtId="0" fontId="34" fillId="0" borderId="26" xfId="35" applyFont="1" applyBorder="1" applyAlignment="1">
      <alignment horizontal="left" vertical="center"/>
    </xf>
    <xf numFmtId="4" fontId="34" fillId="0" borderId="28" xfId="35" applyNumberFormat="1" applyFont="1" applyBorder="1" applyAlignment="1">
      <alignment horizontal="right" vertical="center"/>
    </xf>
    <xf numFmtId="0" fontId="35" fillId="0" borderId="29" xfId="35" applyFont="1" applyBorder="1" applyAlignment="1">
      <alignment vertical="center" wrapText="1"/>
    </xf>
    <xf numFmtId="4" fontId="35" fillId="0" borderId="30" xfId="35" applyNumberFormat="1" applyFont="1" applyBorder="1" applyAlignment="1">
      <alignment horizontal="right" vertical="center" wrapText="1"/>
    </xf>
    <xf numFmtId="0" fontId="36" fillId="6" borderId="23" xfId="35" applyFont="1" applyFill="1" applyBorder="1" applyAlignment="1">
      <alignment horizontal="left" vertical="top" wrapText="1"/>
    </xf>
    <xf numFmtId="4" fontId="36" fillId="6" borderId="6" xfId="35" applyNumberFormat="1" applyFont="1" applyFill="1" applyBorder="1" applyAlignment="1">
      <alignment horizontal="right" vertical="top" wrapText="1"/>
    </xf>
    <xf numFmtId="0" fontId="37" fillId="8" borderId="23" xfId="35" applyFont="1" applyFill="1" applyBorder="1" applyAlignment="1">
      <alignment horizontal="left" vertical="top" wrapText="1"/>
    </xf>
    <xf numFmtId="4" fontId="37" fillId="8" borderId="6" xfId="35" applyNumberFormat="1" applyFont="1" applyFill="1" applyBorder="1" applyAlignment="1">
      <alignment horizontal="right" vertical="top" wrapText="1"/>
    </xf>
    <xf numFmtId="0" fontId="35" fillId="0" borderId="22" xfId="35" applyFont="1" applyBorder="1" applyAlignment="1">
      <alignment horizontal="left" vertical="center" wrapText="1"/>
    </xf>
    <xf numFmtId="4" fontId="35" fillId="0" borderId="6" xfId="35" applyNumberFormat="1" applyFont="1" applyBorder="1" applyAlignment="1">
      <alignment horizontal="right" vertical="center" wrapText="1"/>
    </xf>
    <xf numFmtId="4" fontId="2" fillId="0" borderId="34" xfId="35" applyNumberFormat="1" applyFont="1" applyBorder="1" applyAlignment="1">
      <alignment horizontal="right" vertical="center"/>
    </xf>
    <xf numFmtId="4" fontId="36" fillId="6" borderId="31" xfId="35" applyNumberFormat="1" applyFont="1" applyFill="1" applyBorder="1" applyAlignment="1">
      <alignment horizontal="right" vertical="top" wrapText="1"/>
    </xf>
    <xf numFmtId="4" fontId="36" fillId="6" borderId="35" xfId="35" applyNumberFormat="1" applyFont="1" applyFill="1" applyBorder="1" applyAlignment="1">
      <alignment horizontal="right" vertical="top" wrapText="1"/>
    </xf>
    <xf numFmtId="4" fontId="37" fillId="8" borderId="23" xfId="35" applyNumberFormat="1" applyFont="1" applyFill="1" applyBorder="1" applyAlignment="1">
      <alignment horizontal="right" vertical="top" wrapText="1"/>
    </xf>
    <xf numFmtId="4" fontId="37" fillId="8" borderId="25" xfId="35" applyNumberFormat="1" applyFont="1" applyFill="1" applyBorder="1" applyAlignment="1">
      <alignment horizontal="right" vertical="top" wrapText="1"/>
    </xf>
    <xf numFmtId="0" fontId="37" fillId="0" borderId="23" xfId="35" applyFont="1" applyBorder="1" applyAlignment="1">
      <alignment horizontal="left" vertical="top" wrapText="1"/>
    </xf>
    <xf numFmtId="4" fontId="37" fillId="0" borderId="23" xfId="35" applyNumberFormat="1" applyFont="1" applyBorder="1" applyAlignment="1">
      <alignment horizontal="right" vertical="top" wrapText="1"/>
    </xf>
    <xf numFmtId="4" fontId="17" fillId="0" borderId="25" xfId="35" applyNumberFormat="1" applyFont="1" applyBorder="1" applyAlignment="1">
      <alignment horizontal="right" vertical="top"/>
    </xf>
    <xf numFmtId="0" fontId="37" fillId="8" borderId="24" xfId="35" applyFont="1" applyFill="1" applyBorder="1" applyAlignment="1">
      <alignment horizontal="left" vertical="top" wrapText="1"/>
    </xf>
    <xf numFmtId="4" fontId="37" fillId="8" borderId="24" xfId="35" applyNumberFormat="1" applyFont="1" applyFill="1" applyBorder="1" applyAlignment="1">
      <alignment horizontal="right" vertical="top" wrapText="1"/>
    </xf>
    <xf numFmtId="4" fontId="37" fillId="8" borderId="37" xfId="35" applyNumberFormat="1" applyFont="1" applyFill="1" applyBorder="1" applyAlignment="1">
      <alignment horizontal="right" vertical="top" wrapText="1"/>
    </xf>
    <xf numFmtId="0" fontId="37" fillId="0" borderId="41" xfId="35" applyFont="1" applyBorder="1" applyAlignment="1">
      <alignment horizontal="left" vertical="top" wrapText="1"/>
    </xf>
    <xf numFmtId="4" fontId="37" fillId="0" borderId="42" xfId="35" applyNumberFormat="1" applyFont="1" applyBorder="1" applyAlignment="1">
      <alignment horizontal="right" vertical="top" wrapText="1"/>
    </xf>
    <xf numFmtId="4" fontId="37" fillId="0" borderId="41" xfId="35" applyNumberFormat="1" applyFont="1" applyBorder="1" applyAlignment="1">
      <alignment horizontal="right" vertical="top" wrapText="1"/>
    </xf>
    <xf numFmtId="4" fontId="17" fillId="0" borderId="43" xfId="35" applyNumberFormat="1" applyFont="1" applyBorder="1" applyAlignment="1">
      <alignment horizontal="right" vertical="top"/>
    </xf>
    <xf numFmtId="0" fontId="30" fillId="0" borderId="29" xfId="35" applyFont="1" applyBorder="1" applyAlignment="1">
      <alignment vertical="center" wrapText="1"/>
    </xf>
    <xf numFmtId="4" fontId="30" fillId="0" borderId="30" xfId="35" applyNumberFormat="1" applyFont="1" applyBorder="1" applyAlignment="1">
      <alignment horizontal="right" vertical="center" wrapText="1"/>
    </xf>
    <xf numFmtId="0" fontId="16" fillId="5" borderId="6" xfId="35" applyFont="1" applyFill="1" applyBorder="1" applyAlignment="1">
      <alignment horizontal="left" vertical="center" wrapText="1"/>
    </xf>
    <xf numFmtId="4" fontId="16" fillId="5" borderId="2" xfId="35" applyNumberFormat="1" applyFont="1" applyFill="1" applyBorder="1" applyAlignment="1">
      <alignment horizontal="right" vertical="center" wrapText="1"/>
    </xf>
    <xf numFmtId="4" fontId="16" fillId="5" borderId="6" xfId="35" applyNumberFormat="1" applyFont="1" applyFill="1" applyBorder="1" applyAlignment="1">
      <alignment horizontal="right" vertical="center" wrapText="1"/>
    </xf>
    <xf numFmtId="0" fontId="29" fillId="7" borderId="6" xfId="35" applyFont="1" applyFill="1" applyBorder="1" applyAlignment="1">
      <alignment horizontal="left" vertical="center" wrapText="1"/>
    </xf>
    <xf numFmtId="0" fontId="29" fillId="7" borderId="2" xfId="35" applyFont="1" applyFill="1" applyBorder="1" applyAlignment="1">
      <alignment horizontal="left" vertical="center" wrapText="1"/>
    </xf>
    <xf numFmtId="4" fontId="29" fillId="7" borderId="6" xfId="35" applyNumberFormat="1" applyFont="1" applyFill="1" applyBorder="1" applyAlignment="1">
      <alignment horizontal="right" vertical="center" wrapText="1"/>
    </xf>
    <xf numFmtId="0" fontId="30" fillId="0" borderId="1" xfId="35" applyFont="1" applyBorder="1" applyAlignment="1">
      <alignment horizontal="center" vertical="center" wrapText="1"/>
    </xf>
    <xf numFmtId="0" fontId="37" fillId="0" borderId="46" xfId="35" applyFont="1" applyBorder="1" applyAlignment="1">
      <alignment horizontal="left" vertical="top" wrapText="1"/>
    </xf>
    <xf numFmtId="4" fontId="37" fillId="0" borderId="6" xfId="35" applyNumberFormat="1" applyFont="1" applyBorder="1" applyAlignment="1">
      <alignment horizontal="right" vertical="center" wrapText="1"/>
    </xf>
    <xf numFmtId="4" fontId="37" fillId="0" borderId="6" xfId="35" applyNumberFormat="1" applyFont="1" applyBorder="1" applyAlignment="1">
      <alignment horizontal="right" vertical="top" wrapText="1"/>
    </xf>
    <xf numFmtId="4" fontId="17" fillId="0" borderId="21" xfId="35" applyNumberFormat="1" applyFont="1" applyBorder="1" applyAlignment="1">
      <alignment vertical="center"/>
    </xf>
    <xf numFmtId="0" fontId="30" fillId="0" borderId="14" xfId="35" applyFont="1" applyBorder="1" applyAlignment="1">
      <alignment horizontal="center" vertical="center" wrapText="1"/>
    </xf>
    <xf numFmtId="0" fontId="37" fillId="0" borderId="0" xfId="35" applyFont="1" applyBorder="1" applyAlignment="1">
      <alignment horizontal="left" vertical="top" wrapText="1"/>
    </xf>
    <xf numFmtId="0" fontId="16" fillId="5" borderId="22" xfId="35" applyFont="1" applyFill="1" applyBorder="1" applyAlignment="1">
      <alignment horizontal="left" vertical="center" wrapText="1"/>
    </xf>
    <xf numFmtId="0" fontId="17" fillId="7" borderId="6" xfId="35" applyFont="1" applyFill="1" applyBorder="1" applyAlignment="1">
      <alignment horizontal="left" vertical="center" wrapText="1"/>
    </xf>
    <xf numFmtId="0" fontId="17" fillId="7" borderId="22" xfId="35" applyFont="1" applyFill="1" applyBorder="1" applyAlignment="1">
      <alignment horizontal="left" vertical="center" wrapText="1"/>
    </xf>
    <xf numFmtId="4" fontId="17" fillId="7" borderId="6" xfId="35" applyNumberFormat="1" applyFont="1" applyFill="1" applyBorder="1" applyAlignment="1">
      <alignment horizontal="right" vertical="center" wrapText="1"/>
    </xf>
    <xf numFmtId="4" fontId="37" fillId="0" borderId="29" xfId="35" applyNumberFormat="1" applyFont="1" applyBorder="1" applyAlignment="1">
      <alignment horizontal="right" vertical="center" wrapText="1"/>
    </xf>
    <xf numFmtId="4" fontId="37" fillId="0" borderId="29" xfId="35" applyNumberFormat="1" applyFont="1" applyBorder="1" applyAlignment="1">
      <alignment horizontal="right" vertical="top" wrapText="1"/>
    </xf>
    <xf numFmtId="4" fontId="17" fillId="4" borderId="20" xfId="35" applyNumberFormat="1" applyFont="1" applyFill="1" applyBorder="1" applyAlignment="1">
      <alignment horizontal="right" vertical="center"/>
    </xf>
    <xf numFmtId="0" fontId="29" fillId="7" borderId="22" xfId="35" applyFont="1" applyFill="1" applyBorder="1" applyAlignment="1">
      <alignment horizontal="left" vertical="center" wrapText="1"/>
    </xf>
    <xf numFmtId="4" fontId="17" fillId="0" borderId="47" xfId="35" applyNumberFormat="1" applyFont="1" applyBorder="1" applyAlignment="1">
      <alignment vertical="center"/>
    </xf>
    <xf numFmtId="4" fontId="36" fillId="6" borderId="23" xfId="35" applyNumberFormat="1" applyFont="1" applyFill="1" applyBorder="1" applyAlignment="1">
      <alignment horizontal="right" vertical="top" wrapText="1"/>
    </xf>
    <xf numFmtId="4" fontId="36" fillId="6" borderId="25" xfId="35" applyNumberFormat="1" applyFont="1" applyFill="1" applyBorder="1" applyAlignment="1">
      <alignment horizontal="right" vertical="top" wrapText="1"/>
    </xf>
    <xf numFmtId="4" fontId="37" fillId="8" borderId="48" xfId="35" applyNumberFormat="1" applyFont="1" applyFill="1" applyBorder="1" applyAlignment="1">
      <alignment horizontal="right" vertical="top" wrapText="1"/>
    </xf>
    <xf numFmtId="0" fontId="37" fillId="0" borderId="50" xfId="35" applyFont="1" applyBorder="1" applyAlignment="1">
      <alignment horizontal="left" vertical="top" wrapText="1"/>
    </xf>
    <xf numFmtId="4" fontId="37" fillId="0" borderId="50" xfId="35" applyNumberFormat="1" applyFont="1" applyBorder="1" applyAlignment="1">
      <alignment horizontal="right" vertical="top" wrapText="1"/>
    </xf>
    <xf numFmtId="4" fontId="17" fillId="0" borderId="17" xfId="35" applyNumberFormat="1" applyFont="1" applyBorder="1" applyAlignment="1">
      <alignment horizontal="right" vertical="top"/>
    </xf>
    <xf numFmtId="0" fontId="36" fillId="6" borderId="50" xfId="35" applyFont="1" applyFill="1" applyBorder="1" applyAlignment="1">
      <alignment horizontal="left" vertical="top" wrapText="1"/>
    </xf>
    <xf numFmtId="4" fontId="36" fillId="6" borderId="50" xfId="35" applyNumberFormat="1" applyFont="1" applyFill="1" applyBorder="1" applyAlignment="1">
      <alignment horizontal="right" vertical="top" wrapText="1"/>
    </xf>
    <xf numFmtId="4" fontId="36" fillId="6" borderId="44" xfId="35" applyNumberFormat="1" applyFont="1" applyFill="1" applyBorder="1" applyAlignment="1">
      <alignment horizontal="right" vertical="top" wrapText="1"/>
    </xf>
    <xf numFmtId="0" fontId="37" fillId="8" borderId="31" xfId="35" applyFont="1" applyFill="1" applyBorder="1" applyAlignment="1">
      <alignment horizontal="left" vertical="top" wrapText="1"/>
    </xf>
    <xf numFmtId="4" fontId="37" fillId="8" borderId="29" xfId="35" applyNumberFormat="1" applyFont="1" applyFill="1" applyBorder="1" applyAlignment="1">
      <alignment horizontal="right" vertical="top" wrapText="1"/>
    </xf>
    <xf numFmtId="4" fontId="37" fillId="8" borderId="35" xfId="35" applyNumberFormat="1" applyFont="1" applyFill="1" applyBorder="1" applyAlignment="1">
      <alignment horizontal="right" vertical="top" wrapText="1"/>
    </xf>
    <xf numFmtId="4" fontId="17" fillId="0" borderId="9" xfId="35" applyNumberFormat="1" applyFont="1" applyBorder="1" applyAlignment="1">
      <alignment horizontal="right" vertical="top"/>
    </xf>
    <xf numFmtId="0" fontId="37" fillId="8" borderId="46" xfId="35" applyFont="1" applyFill="1" applyBorder="1" applyAlignment="1">
      <alignment horizontal="left" vertical="top" wrapText="1"/>
    </xf>
    <xf numFmtId="4" fontId="37" fillId="8" borderId="46" xfId="35" applyNumberFormat="1" applyFont="1" applyFill="1" applyBorder="1" applyAlignment="1">
      <alignment horizontal="right" vertical="top" wrapText="1"/>
    </xf>
    <xf numFmtId="0" fontId="37" fillId="0" borderId="52" xfId="35" applyFont="1" applyBorder="1" applyAlignment="1">
      <alignment horizontal="left" vertical="top" wrapText="1"/>
    </xf>
    <xf numFmtId="4" fontId="37" fillId="0" borderId="52" xfId="35" applyNumberFormat="1" applyFont="1" applyBorder="1" applyAlignment="1">
      <alignment horizontal="right" vertical="top" wrapText="1"/>
    </xf>
    <xf numFmtId="4" fontId="17" fillId="0" borderId="16" xfId="35" applyNumberFormat="1" applyFont="1" applyBorder="1" applyAlignment="1">
      <alignment horizontal="right" vertical="top"/>
    </xf>
    <xf numFmtId="0" fontId="30" fillId="0" borderId="50" xfId="35" applyFont="1" applyBorder="1" applyAlignment="1">
      <alignment vertical="top" wrapText="1"/>
    </xf>
    <xf numFmtId="4" fontId="30" fillId="0" borderId="18" xfId="35" applyNumberFormat="1" applyFont="1" applyBorder="1" applyAlignment="1">
      <alignment horizontal="right" vertical="top" wrapText="1"/>
    </xf>
    <xf numFmtId="4" fontId="30" fillId="0" borderId="4" xfId="35" applyNumberFormat="1" applyFont="1" applyBorder="1" applyAlignment="1">
      <alignment horizontal="right" vertical="top" wrapText="1"/>
    </xf>
    <xf numFmtId="0" fontId="39" fillId="5" borderId="6" xfId="35" applyFont="1" applyFill="1" applyBorder="1" applyAlignment="1">
      <alignment horizontal="left" vertical="top" wrapText="1"/>
    </xf>
    <xf numFmtId="4" fontId="39" fillId="5" borderId="2" xfId="35" applyNumberFormat="1" applyFont="1" applyFill="1" applyBorder="1" applyAlignment="1">
      <alignment horizontal="right" vertical="top" wrapText="1"/>
    </xf>
    <xf numFmtId="4" fontId="39" fillId="5" borderId="6" xfId="35" applyNumberFormat="1" applyFont="1" applyFill="1" applyBorder="1" applyAlignment="1">
      <alignment horizontal="right" vertical="top" wrapText="1"/>
    </xf>
    <xf numFmtId="0" fontId="29" fillId="7" borderId="6" xfId="35" applyFont="1" applyFill="1" applyBorder="1" applyAlignment="1">
      <alignment horizontal="left" vertical="top" wrapText="1"/>
    </xf>
    <xf numFmtId="168" fontId="37" fillId="7" borderId="6" xfId="35" applyNumberFormat="1" applyFont="1" applyFill="1" applyBorder="1" applyAlignment="1">
      <alignment horizontal="left" vertical="top" wrapText="1"/>
    </xf>
    <xf numFmtId="0" fontId="39" fillId="7" borderId="6" xfId="35" applyFont="1" applyFill="1" applyBorder="1" applyAlignment="1">
      <alignment horizontal="left" vertical="top" wrapText="1"/>
    </xf>
    <xf numFmtId="4" fontId="39" fillId="7" borderId="2" xfId="35" applyNumberFormat="1" applyFont="1" applyFill="1" applyBorder="1" applyAlignment="1">
      <alignment horizontal="right" vertical="top" wrapText="1"/>
    </xf>
    <xf numFmtId="4" fontId="39" fillId="7" borderId="6" xfId="35" applyNumberFormat="1" applyFont="1" applyFill="1" applyBorder="1" applyAlignment="1">
      <alignment horizontal="right" vertical="top" wrapText="1"/>
    </xf>
    <xf numFmtId="0" fontId="37" fillId="0" borderId="6" xfId="35" applyFont="1" applyBorder="1" applyAlignment="1">
      <alignment horizontal="left" vertical="top" wrapText="1"/>
    </xf>
    <xf numFmtId="4" fontId="37" fillId="0" borderId="2" xfId="35" applyNumberFormat="1" applyFont="1" applyBorder="1" applyAlignment="1">
      <alignment horizontal="right" vertical="top" wrapText="1"/>
    </xf>
    <xf numFmtId="4" fontId="17" fillId="0" borderId="54" xfId="35" applyNumberFormat="1" applyFont="1" applyBorder="1" applyAlignment="1">
      <alignment horizontal="right" vertical="top"/>
    </xf>
    <xf numFmtId="0" fontId="39" fillId="10" borderId="6" xfId="35" applyFont="1" applyFill="1" applyBorder="1" applyAlignment="1">
      <alignment horizontal="left" vertical="top" wrapText="1"/>
    </xf>
    <xf numFmtId="4" fontId="39" fillId="10" borderId="6" xfId="35" applyNumberFormat="1" applyFont="1" applyFill="1" applyBorder="1" applyAlignment="1">
      <alignment horizontal="right" vertical="top" wrapText="1"/>
    </xf>
    <xf numFmtId="0" fontId="16" fillId="4" borderId="6" xfId="35" applyFont="1" applyFill="1" applyBorder="1" applyAlignment="1">
      <alignment horizontal="center" vertical="top" wrapText="1"/>
    </xf>
    <xf numFmtId="0" fontId="37" fillId="7" borderId="6" xfId="35" applyFont="1" applyFill="1" applyBorder="1" applyAlignment="1">
      <alignment horizontal="left" vertical="top" wrapText="1"/>
    </xf>
    <xf numFmtId="4" fontId="37" fillId="7" borderId="6" xfId="35" applyNumberFormat="1" applyFont="1" applyFill="1" applyBorder="1" applyAlignment="1">
      <alignment horizontal="right" vertical="top" wrapText="1"/>
    </xf>
    <xf numFmtId="0" fontId="37" fillId="4" borderId="6" xfId="35" applyFont="1" applyFill="1" applyBorder="1" applyAlignment="1">
      <alignment horizontal="left" vertical="top" wrapText="1"/>
    </xf>
    <xf numFmtId="4" fontId="37" fillId="4" borderId="6" xfId="35" applyNumberFormat="1" applyFont="1" applyFill="1" applyBorder="1" applyAlignment="1">
      <alignment horizontal="right" vertical="top" wrapText="1"/>
    </xf>
    <xf numFmtId="4" fontId="17" fillId="4" borderId="6" xfId="35" applyNumberFormat="1" applyFont="1" applyFill="1" applyBorder="1" applyAlignment="1">
      <alignment horizontal="right" vertical="top"/>
    </xf>
    <xf numFmtId="4" fontId="34" fillId="0" borderId="55" xfId="35" applyNumberFormat="1" applyFont="1" applyBorder="1" applyAlignment="1">
      <alignment horizontal="right" vertical="center" wrapText="1"/>
    </xf>
    <xf numFmtId="0" fontId="30" fillId="0" borderId="56" xfId="35" applyFont="1" applyFill="1" applyBorder="1" applyAlignment="1">
      <alignment vertical="center" wrapText="1"/>
    </xf>
    <xf numFmtId="4" fontId="30" fillId="0" borderId="30" xfId="35" applyNumberFormat="1" applyFont="1" applyFill="1" applyBorder="1" applyAlignment="1">
      <alignment horizontal="right" vertical="center" wrapText="1"/>
    </xf>
    <xf numFmtId="4" fontId="30" fillId="0" borderId="57" xfId="35" applyNumberFormat="1" applyFont="1" applyFill="1" applyBorder="1" applyAlignment="1">
      <alignment horizontal="right" vertical="center" wrapText="1"/>
    </xf>
    <xf numFmtId="4" fontId="2" fillId="0" borderId="58" xfId="35" applyNumberFormat="1" applyFont="1" applyBorder="1" applyAlignment="1">
      <alignment horizontal="right" vertical="center"/>
    </xf>
    <xf numFmtId="4" fontId="17" fillId="8" borderId="9" xfId="35" applyNumberFormat="1" applyFont="1" applyFill="1" applyBorder="1" applyAlignment="1">
      <alignment horizontal="right" vertical="top"/>
    </xf>
    <xf numFmtId="0" fontId="30" fillId="0" borderId="59" xfId="35" applyFont="1" applyFill="1" applyBorder="1" applyAlignment="1">
      <alignment horizontal="left" vertical="center" wrapText="1"/>
    </xf>
    <xf numFmtId="4" fontId="30" fillId="0" borderId="22" xfId="35" applyNumberFormat="1" applyFont="1" applyFill="1" applyBorder="1" applyAlignment="1">
      <alignment horizontal="right" vertical="center" wrapText="1"/>
    </xf>
    <xf numFmtId="168" fontId="37" fillId="0" borderId="36" xfId="35" applyNumberFormat="1" applyFont="1" applyBorder="1" applyAlignment="1">
      <alignment horizontal="left" vertical="top" wrapText="1"/>
    </xf>
    <xf numFmtId="0" fontId="37" fillId="0" borderId="24" xfId="35" applyFont="1" applyBorder="1" applyAlignment="1">
      <alignment horizontal="left" vertical="top" wrapText="1"/>
    </xf>
    <xf numFmtId="4" fontId="37" fillId="0" borderId="24" xfId="35" applyNumberFormat="1" applyFont="1" applyBorder="1" applyAlignment="1">
      <alignment horizontal="right" vertical="top" wrapText="1"/>
    </xf>
    <xf numFmtId="4" fontId="17" fillId="0" borderId="11" xfId="35" applyNumberFormat="1" applyFont="1" applyBorder="1" applyAlignment="1">
      <alignment horizontal="right" vertical="top"/>
    </xf>
    <xf numFmtId="0" fontId="37" fillId="0" borderId="8" xfId="35" applyFont="1" applyBorder="1" applyAlignment="1">
      <alignment horizontal="left" vertical="top" wrapText="1"/>
    </xf>
    <xf numFmtId="4" fontId="17" fillId="0" borderId="13" xfId="35" applyNumberFormat="1" applyFont="1" applyBorder="1" applyAlignment="1">
      <alignment vertical="center"/>
    </xf>
    <xf numFmtId="4" fontId="37" fillId="7" borderId="6" xfId="35" applyNumberFormat="1" applyFont="1" applyFill="1" applyBorder="1" applyAlignment="1">
      <alignment horizontal="right" vertical="center" wrapText="1"/>
    </xf>
    <xf numFmtId="4" fontId="37" fillId="0" borderId="0" xfId="35" applyNumberFormat="1" applyFont="1" applyBorder="1" applyAlignment="1">
      <alignment horizontal="right" vertical="top" wrapText="1"/>
    </xf>
    <xf numFmtId="4" fontId="17" fillId="0" borderId="1" xfId="35" applyNumberFormat="1" applyFont="1" applyBorder="1" applyAlignment="1">
      <alignment vertical="center"/>
    </xf>
    <xf numFmtId="0" fontId="16" fillId="5" borderId="6" xfId="35" applyFont="1" applyFill="1" applyBorder="1" applyAlignment="1">
      <alignment horizontal="left" vertical="top" wrapText="1"/>
    </xf>
    <xf numFmtId="0" fontId="30" fillId="0" borderId="1" xfId="35" applyFont="1" applyFill="1" applyBorder="1" applyAlignment="1">
      <alignment vertical="center" wrapText="1"/>
    </xf>
    <xf numFmtId="0" fontId="30" fillId="0" borderId="30" xfId="35" applyFont="1" applyFill="1" applyBorder="1" applyAlignment="1">
      <alignment vertical="center" wrapText="1"/>
    </xf>
    <xf numFmtId="4" fontId="17" fillId="0" borderId="6" xfId="35" applyNumberFormat="1" applyFont="1" applyBorder="1" applyAlignment="1">
      <alignment vertical="center"/>
    </xf>
    <xf numFmtId="0" fontId="36" fillId="6" borderId="59" xfId="35" applyFont="1" applyFill="1" applyBorder="1" applyAlignment="1">
      <alignment horizontal="left" vertical="top" wrapText="1"/>
    </xf>
    <xf numFmtId="4" fontId="36" fillId="6" borderId="59" xfId="35" applyNumberFormat="1" applyFont="1" applyFill="1" applyBorder="1" applyAlignment="1">
      <alignment horizontal="right" vertical="center" wrapText="1"/>
    </xf>
    <xf numFmtId="4" fontId="36" fillId="6" borderId="47" xfId="35" applyNumberFormat="1" applyFont="1" applyFill="1" applyBorder="1" applyAlignment="1">
      <alignment horizontal="right" vertical="center" wrapText="1"/>
    </xf>
    <xf numFmtId="0" fontId="29" fillId="0" borderId="29" xfId="35" applyFont="1" applyBorder="1" applyAlignment="1">
      <alignment horizontal="left" vertical="top" wrapText="1"/>
    </xf>
    <xf numFmtId="0" fontId="29" fillId="0" borderId="1" xfId="35" applyFont="1" applyBorder="1" applyAlignment="1">
      <alignment vertical="top" wrapText="1"/>
    </xf>
    <xf numFmtId="4" fontId="17" fillId="0" borderId="1" xfId="35" applyNumberFormat="1" applyFont="1" applyBorder="1" applyAlignment="1">
      <alignment horizontal="right" vertical="top"/>
    </xf>
    <xf numFmtId="0" fontId="16" fillId="5" borderId="6" xfId="35" applyFont="1" applyFill="1" applyBorder="1" applyAlignment="1">
      <alignment vertical="top" wrapText="1"/>
    </xf>
    <xf numFmtId="168" fontId="39" fillId="5" borderId="6" xfId="35" applyNumberFormat="1" applyFont="1" applyFill="1" applyBorder="1" applyAlignment="1">
      <alignment horizontal="left" vertical="top" wrapText="1"/>
    </xf>
    <xf numFmtId="4" fontId="16" fillId="5" borderId="6" xfId="35" applyNumberFormat="1" applyFont="1" applyFill="1" applyBorder="1" applyAlignment="1">
      <alignment horizontal="right" vertical="top"/>
    </xf>
    <xf numFmtId="4" fontId="17" fillId="7" borderId="6" xfId="35" applyNumberFormat="1" applyFont="1" applyFill="1" applyBorder="1" applyAlignment="1">
      <alignment horizontal="right" vertical="top"/>
    </xf>
    <xf numFmtId="0" fontId="39" fillId="5" borderId="50" xfId="35" applyFont="1" applyFill="1" applyBorder="1" applyAlignment="1">
      <alignment horizontal="left" vertical="top" wrapText="1"/>
    </xf>
    <xf numFmtId="4" fontId="39" fillId="5" borderId="50" xfId="35" applyNumberFormat="1" applyFont="1" applyFill="1" applyBorder="1" applyAlignment="1">
      <alignment horizontal="right" vertical="top" wrapText="1"/>
    </xf>
    <xf numFmtId="4" fontId="39" fillId="5" borderId="44" xfId="35" applyNumberFormat="1" applyFont="1" applyFill="1" applyBorder="1" applyAlignment="1">
      <alignment horizontal="right" vertical="top" wrapText="1"/>
    </xf>
    <xf numFmtId="0" fontId="40" fillId="7" borderId="50" xfId="35" applyFont="1" applyFill="1" applyBorder="1" applyAlignment="1">
      <alignment horizontal="left" vertical="top" wrapText="1"/>
    </xf>
    <xf numFmtId="4" fontId="40" fillId="7" borderId="50" xfId="35" applyNumberFormat="1" applyFont="1" applyFill="1" applyBorder="1" applyAlignment="1">
      <alignment horizontal="right" vertical="top" wrapText="1"/>
    </xf>
    <xf numFmtId="4" fontId="40" fillId="7" borderId="44" xfId="35" applyNumberFormat="1" applyFont="1" applyFill="1" applyBorder="1" applyAlignment="1">
      <alignment horizontal="right" vertical="top" wrapText="1"/>
    </xf>
    <xf numFmtId="0" fontId="16" fillId="4" borderId="12" xfId="35" applyFont="1" applyFill="1" applyBorder="1" applyAlignment="1">
      <alignment vertical="top" wrapText="1"/>
    </xf>
    <xf numFmtId="4" fontId="17" fillId="4" borderId="17" xfId="35" applyNumberFormat="1" applyFont="1" applyFill="1" applyBorder="1" applyAlignment="1">
      <alignment horizontal="right" vertical="top"/>
    </xf>
    <xf numFmtId="0" fontId="37" fillId="7" borderId="50" xfId="35" applyFont="1" applyFill="1" applyBorder="1" applyAlignment="1">
      <alignment horizontal="left" vertical="top" wrapText="1"/>
    </xf>
    <xf numFmtId="4" fontId="37" fillId="7" borderId="50" xfId="35" applyNumberFormat="1" applyFont="1" applyFill="1" applyBorder="1" applyAlignment="1">
      <alignment horizontal="right" vertical="top" wrapText="1"/>
    </xf>
    <xf numFmtId="4" fontId="37" fillId="7" borderId="44" xfId="35" applyNumberFormat="1" applyFont="1" applyFill="1" applyBorder="1" applyAlignment="1">
      <alignment horizontal="right" vertical="top" wrapText="1"/>
    </xf>
    <xf numFmtId="0" fontId="16" fillId="4" borderId="20" xfId="35" applyFont="1" applyFill="1" applyBorder="1" applyAlignment="1">
      <alignment vertical="top" wrapText="1"/>
    </xf>
    <xf numFmtId="0" fontId="37" fillId="0" borderId="29" xfId="35" applyFont="1" applyBorder="1" applyAlignment="1">
      <alignment horizontal="left" vertical="top" wrapText="1"/>
    </xf>
    <xf numFmtId="4" fontId="17" fillId="0" borderId="12" xfId="35" applyNumberFormat="1" applyFont="1" applyBorder="1" applyAlignment="1">
      <alignment horizontal="right" vertical="top"/>
    </xf>
    <xf numFmtId="4" fontId="36" fillId="6" borderId="59" xfId="35" applyNumberFormat="1" applyFont="1" applyFill="1" applyBorder="1" applyAlignment="1">
      <alignment horizontal="right" vertical="top" wrapText="1"/>
    </xf>
    <xf numFmtId="4" fontId="37" fillId="8" borderId="31" xfId="35" applyNumberFormat="1" applyFont="1" applyFill="1" applyBorder="1" applyAlignment="1">
      <alignment horizontal="right" vertical="top" wrapText="1"/>
    </xf>
    <xf numFmtId="4" fontId="41" fillId="0" borderId="64" xfId="35" applyNumberFormat="1" applyFont="1" applyBorder="1" applyAlignment="1">
      <alignment horizontal="right" vertical="center" wrapText="1"/>
    </xf>
    <xf numFmtId="0" fontId="15" fillId="0" borderId="0" xfId="35" applyFont="1" applyAlignment="1">
      <alignment vertical="center"/>
    </xf>
    <xf numFmtId="0" fontId="30" fillId="0" borderId="0" xfId="35" applyFont="1"/>
    <xf numFmtId="4" fontId="30" fillId="0" borderId="0" xfId="35" applyNumberFormat="1" applyFont="1" applyAlignment="1">
      <alignment horizontal="right"/>
    </xf>
    <xf numFmtId="4" fontId="34" fillId="0" borderId="49" xfId="35" applyNumberFormat="1" applyFont="1" applyBorder="1" applyAlignment="1">
      <alignment horizontal="center" vertical="center"/>
    </xf>
    <xf numFmtId="4" fontId="34" fillId="0" borderId="23" xfId="35" applyNumberFormat="1" applyFont="1" applyBorder="1" applyAlignment="1">
      <alignment horizontal="center" vertical="center"/>
    </xf>
    <xf numFmtId="49" fontId="16" fillId="0" borderId="9" xfId="35" applyNumberFormat="1" applyFont="1" applyBorder="1" applyAlignment="1">
      <alignment horizontal="center" vertical="center" wrapText="1"/>
    </xf>
    <xf numFmtId="4" fontId="42" fillId="0" borderId="38" xfId="35" applyNumberFormat="1" applyFont="1" applyBorder="1" applyAlignment="1">
      <alignment horizontal="right" vertical="center" wrapText="1"/>
    </xf>
    <xf numFmtId="0" fontId="30" fillId="0" borderId="65" xfId="35" applyFont="1" applyBorder="1" applyAlignment="1">
      <alignment vertical="center" wrapText="1"/>
    </xf>
    <xf numFmtId="4" fontId="30" fillId="0" borderId="67" xfId="35" applyNumberFormat="1" applyFont="1" applyBorder="1" applyAlignment="1">
      <alignment vertical="center"/>
    </xf>
    <xf numFmtId="0" fontId="37" fillId="0" borderId="7" xfId="35" applyFont="1" applyBorder="1" applyAlignment="1">
      <alignment horizontal="left" vertical="top" wrapText="1"/>
    </xf>
    <xf numFmtId="4" fontId="37" fillId="0" borderId="8" xfId="35" applyNumberFormat="1" applyFont="1" applyBorder="1" applyAlignment="1">
      <alignment horizontal="right" vertical="top" wrapText="1"/>
    </xf>
    <xf numFmtId="4" fontId="29" fillId="0" borderId="68" xfId="35" applyNumberFormat="1" applyFont="1" applyBorder="1" applyAlignment="1">
      <alignment vertical="center"/>
    </xf>
    <xf numFmtId="0" fontId="36" fillId="6" borderId="6" xfId="35" applyFont="1" applyFill="1" applyBorder="1" applyAlignment="1">
      <alignment horizontal="left" vertical="top" wrapText="1"/>
    </xf>
    <xf numFmtId="4" fontId="16" fillId="6" borderId="6" xfId="35" applyNumberFormat="1" applyFont="1" applyFill="1" applyBorder="1" applyAlignment="1">
      <alignment horizontal="right" vertical="top"/>
    </xf>
    <xf numFmtId="0" fontId="37" fillId="8" borderId="29" xfId="35" applyFont="1" applyFill="1" applyBorder="1" applyAlignment="1">
      <alignment horizontal="left" vertical="top" wrapText="1"/>
    </xf>
    <xf numFmtId="4" fontId="17" fillId="8" borderId="12" xfId="35" applyNumberFormat="1" applyFont="1" applyFill="1" applyBorder="1" applyAlignment="1">
      <alignment horizontal="right" vertical="top"/>
    </xf>
    <xf numFmtId="0" fontId="37" fillId="0" borderId="1" xfId="35" applyFont="1" applyBorder="1" applyAlignment="1">
      <alignment horizontal="left" vertical="top" wrapText="1"/>
    </xf>
    <xf numFmtId="4" fontId="37" fillId="0" borderId="28" xfId="35" applyNumberFormat="1" applyFont="1" applyBorder="1" applyAlignment="1">
      <alignment horizontal="right" vertical="top" wrapText="1"/>
    </xf>
    <xf numFmtId="4" fontId="17" fillId="0" borderId="69" xfId="35" applyNumberFormat="1" applyFont="1" applyBorder="1" applyAlignment="1">
      <alignment horizontal="right" vertical="top"/>
    </xf>
    <xf numFmtId="0" fontId="34" fillId="0" borderId="70" xfId="35" applyFont="1" applyBorder="1" applyAlignment="1">
      <alignment horizontal="left" vertical="center"/>
    </xf>
    <xf numFmtId="4" fontId="16" fillId="0" borderId="72" xfId="35" applyNumberFormat="1" applyFont="1" applyBorder="1" applyAlignment="1">
      <alignment horizontal="right" vertical="center"/>
    </xf>
    <xf numFmtId="0" fontId="43" fillId="0" borderId="8" xfId="35" applyFont="1" applyBorder="1" applyAlignment="1">
      <alignment horizontal="left" vertical="center"/>
    </xf>
    <xf numFmtId="4" fontId="16" fillId="7" borderId="2" xfId="35" applyNumberFormat="1" applyFont="1" applyFill="1" applyBorder="1" applyAlignment="1">
      <alignment horizontal="right" vertical="center" wrapText="1"/>
    </xf>
    <xf numFmtId="4" fontId="17" fillId="4" borderId="2" xfId="35" applyNumberFormat="1" applyFont="1" applyFill="1" applyBorder="1" applyAlignment="1">
      <alignment horizontal="right" vertical="center" wrapText="1"/>
    </xf>
    <xf numFmtId="4" fontId="17" fillId="4" borderId="6" xfId="35" applyNumberFormat="1" applyFont="1" applyFill="1" applyBorder="1" applyAlignment="1">
      <alignment horizontal="right" vertical="center" wrapText="1"/>
    </xf>
    <xf numFmtId="4" fontId="17" fillId="0" borderId="20" xfId="35" applyNumberFormat="1" applyFont="1" applyBorder="1" applyAlignment="1">
      <alignment vertical="center"/>
    </xf>
    <xf numFmtId="4" fontId="16" fillId="5" borderId="6" xfId="35" applyNumberFormat="1" applyFont="1" applyFill="1" applyBorder="1" applyAlignment="1">
      <alignment horizontal="right" vertical="top" wrapText="1"/>
    </xf>
    <xf numFmtId="0" fontId="38" fillId="9" borderId="6" xfId="35" applyFont="1" applyFill="1" applyBorder="1" applyAlignment="1">
      <alignment horizontal="left" vertical="top" wrapText="1"/>
    </xf>
    <xf numFmtId="0" fontId="17" fillId="7" borderId="6" xfId="35" applyFont="1" applyFill="1" applyBorder="1" applyAlignment="1">
      <alignment horizontal="left" vertical="top" wrapText="1"/>
    </xf>
    <xf numFmtId="4" fontId="17" fillId="7" borderId="6" xfId="35" applyNumberFormat="1" applyFont="1" applyFill="1" applyBorder="1" applyAlignment="1">
      <alignment horizontal="right" vertical="top" wrapText="1"/>
    </xf>
    <xf numFmtId="0" fontId="29" fillId="0" borderId="2" xfId="35" applyFont="1" applyBorder="1" applyAlignment="1">
      <alignment horizontal="left" vertical="top" wrapText="1"/>
    </xf>
    <xf numFmtId="4" fontId="29" fillId="0" borderId="2" xfId="35" applyNumberFormat="1" applyFont="1" applyBorder="1" applyAlignment="1">
      <alignment horizontal="right" vertical="top" wrapText="1"/>
    </xf>
    <xf numFmtId="4" fontId="17" fillId="0" borderId="6" xfId="35" applyNumberFormat="1" applyFont="1" applyBorder="1" applyAlignment="1">
      <alignment horizontal="right" vertical="top"/>
    </xf>
    <xf numFmtId="4" fontId="22" fillId="0" borderId="13" xfId="35" applyNumberFormat="1" applyFont="1" applyBorder="1" applyAlignment="1">
      <alignment horizontal="right" vertical="center"/>
    </xf>
    <xf numFmtId="4" fontId="22" fillId="0" borderId="4" xfId="35" applyNumberFormat="1" applyFont="1" applyBorder="1" applyAlignment="1">
      <alignment horizontal="right" vertical="center"/>
    </xf>
    <xf numFmtId="0" fontId="35" fillId="5" borderId="6" xfId="35" applyFont="1" applyFill="1" applyBorder="1" applyAlignment="1">
      <alignment horizontal="center" vertical="center" wrapText="1"/>
    </xf>
    <xf numFmtId="0" fontId="35" fillId="0" borderId="31" xfId="35" applyFont="1" applyBorder="1" applyAlignment="1">
      <alignment horizontal="center" vertical="center" wrapText="1"/>
    </xf>
    <xf numFmtId="0" fontId="35" fillId="7" borderId="32" xfId="35" applyFont="1" applyFill="1" applyBorder="1" applyAlignment="1">
      <alignment horizontal="center" vertical="center" wrapText="1"/>
    </xf>
    <xf numFmtId="0" fontId="35" fillId="7" borderId="6" xfId="35" applyFont="1" applyFill="1" applyBorder="1" applyAlignment="1">
      <alignment horizontal="center" vertical="center" wrapText="1"/>
    </xf>
    <xf numFmtId="0" fontId="35" fillId="0" borderId="33" xfId="35" applyFont="1" applyBorder="1" applyAlignment="1">
      <alignment horizontal="center" vertical="center" wrapText="1"/>
    </xf>
    <xf numFmtId="0" fontId="35" fillId="0" borderId="6" xfId="35" applyFont="1" applyBorder="1" applyAlignment="1">
      <alignment horizontal="center" vertical="center" wrapText="1"/>
    </xf>
    <xf numFmtId="166" fontId="36" fillId="6" borderId="9" xfId="35" applyNumberFormat="1" applyFont="1" applyFill="1" applyBorder="1" applyAlignment="1">
      <alignment horizontal="center" vertical="top" wrapText="1"/>
    </xf>
    <xf numFmtId="0" fontId="29" fillId="6" borderId="9" xfId="35" applyFont="1" applyFill="1" applyBorder="1" applyAlignment="1">
      <alignment horizontal="center" vertical="top" wrapText="1"/>
    </xf>
    <xf numFmtId="0" fontId="29" fillId="6" borderId="21" xfId="35" applyFont="1" applyFill="1" applyBorder="1" applyAlignment="1">
      <alignment horizontal="center" vertical="top" wrapText="1"/>
    </xf>
    <xf numFmtId="167" fontId="37" fillId="8" borderId="9" xfId="35" applyNumberFormat="1" applyFont="1" applyFill="1" applyBorder="1" applyAlignment="1">
      <alignment horizontal="center" vertical="top" wrapText="1"/>
    </xf>
    <xf numFmtId="0" fontId="29" fillId="8" borderId="10" xfId="35" applyFont="1" applyFill="1" applyBorder="1" applyAlignment="1">
      <alignment horizontal="center" vertical="top" wrapText="1"/>
    </xf>
    <xf numFmtId="0" fontId="29" fillId="0" borderId="11" xfId="35" applyFont="1" applyBorder="1" applyAlignment="1">
      <alignment horizontal="center" vertical="top" wrapText="1"/>
    </xf>
    <xf numFmtId="168" fontId="37" fillId="0" borderId="10" xfId="35" applyNumberFormat="1" applyFont="1" applyBorder="1" applyAlignment="1">
      <alignment horizontal="center" vertical="top" wrapText="1"/>
    </xf>
    <xf numFmtId="0" fontId="29" fillId="8" borderId="36" xfId="35" applyFont="1" applyFill="1" applyBorder="1" applyAlignment="1">
      <alignment horizontal="center" vertical="top" wrapText="1"/>
    </xf>
    <xf numFmtId="0" fontId="29" fillId="0" borderId="39" xfId="35" applyFont="1" applyBorder="1" applyAlignment="1">
      <alignment horizontal="center" vertical="top" wrapText="1"/>
    </xf>
    <xf numFmtId="168" fontId="37" fillId="0" borderId="40" xfId="35" applyNumberFormat="1" applyFont="1" applyBorder="1" applyAlignment="1">
      <alignment horizontal="center" vertical="top" wrapText="1"/>
    </xf>
    <xf numFmtId="0" fontId="16" fillId="5" borderId="44" xfId="35" applyFont="1" applyFill="1" applyBorder="1" applyAlignment="1">
      <alignment horizontal="center" vertical="center" wrapText="1"/>
    </xf>
    <xf numFmtId="0" fontId="17" fillId="5" borderId="6" xfId="35" applyFont="1" applyFill="1" applyBorder="1" applyAlignment="1">
      <alignment horizontal="center" vertical="center" wrapText="1"/>
    </xf>
    <xf numFmtId="0" fontId="29" fillId="7" borderId="6" xfId="35" applyFont="1" applyFill="1" applyBorder="1" applyAlignment="1">
      <alignment horizontal="center" vertical="center" wrapText="1"/>
    </xf>
    <xf numFmtId="0" fontId="29" fillId="0" borderId="6" xfId="35" applyFont="1" applyBorder="1" applyAlignment="1">
      <alignment horizontal="center" vertical="top" wrapText="1"/>
    </xf>
    <xf numFmtId="0" fontId="16" fillId="5" borderId="6" xfId="35" applyFont="1" applyFill="1" applyBorder="1" applyAlignment="1">
      <alignment horizontal="center" vertical="center" wrapText="1"/>
    </xf>
    <xf numFmtId="0" fontId="16" fillId="4" borderId="29" xfId="35" applyFont="1" applyFill="1" applyBorder="1" applyAlignment="1">
      <alignment horizontal="center" vertical="center" wrapText="1"/>
    </xf>
    <xf numFmtId="0" fontId="17" fillId="7" borderId="6" xfId="35" applyFont="1" applyFill="1" applyBorder="1" applyAlignment="1">
      <alignment horizontal="center" vertical="center" wrapText="1"/>
    </xf>
    <xf numFmtId="0" fontId="16" fillId="4" borderId="6" xfId="35" applyFont="1" applyFill="1" applyBorder="1" applyAlignment="1">
      <alignment horizontal="center" vertical="center" wrapText="1"/>
    </xf>
    <xf numFmtId="0" fontId="30" fillId="0" borderId="6" xfId="35" applyFont="1" applyBorder="1" applyAlignment="1">
      <alignment horizontal="center" vertical="center" wrapText="1"/>
    </xf>
    <xf numFmtId="0" fontId="29" fillId="6" borderId="10" xfId="35" applyFont="1" applyFill="1" applyBorder="1" applyAlignment="1">
      <alignment horizontal="center" vertical="top" wrapText="1"/>
    </xf>
    <xf numFmtId="0" fontId="29" fillId="0" borderId="11" xfId="35" applyFont="1" applyFill="1" applyBorder="1" applyAlignment="1">
      <alignment horizontal="center" vertical="top" wrapText="1"/>
    </xf>
    <xf numFmtId="0" fontId="29" fillId="0" borderId="12" xfId="35" applyFont="1" applyBorder="1" applyAlignment="1">
      <alignment horizontal="center" vertical="top" wrapText="1"/>
    </xf>
    <xf numFmtId="0" fontId="29" fillId="0" borderId="49" xfId="35" applyFont="1" applyBorder="1" applyAlignment="1">
      <alignment horizontal="center" vertical="top" wrapText="1"/>
    </xf>
    <xf numFmtId="168" fontId="37" fillId="0" borderId="17" xfId="35" applyNumberFormat="1" applyFont="1" applyBorder="1" applyAlignment="1">
      <alignment horizontal="center" vertical="top" wrapText="1"/>
    </xf>
    <xf numFmtId="0" fontId="38" fillId="6" borderId="23" xfId="35" applyFont="1" applyFill="1" applyBorder="1" applyAlignment="1">
      <alignment horizontal="center" vertical="top" wrapText="1"/>
    </xf>
    <xf numFmtId="0" fontId="29" fillId="6" borderId="17" xfId="35" applyFont="1" applyFill="1" applyBorder="1" applyAlignment="1">
      <alignment horizontal="center" vertical="top" wrapText="1"/>
    </xf>
    <xf numFmtId="168" fontId="37" fillId="6" borderId="18" xfId="35" applyNumberFormat="1" applyFont="1" applyFill="1" applyBorder="1" applyAlignment="1">
      <alignment horizontal="center" vertical="top" wrapText="1"/>
    </xf>
    <xf numFmtId="0" fontId="29" fillId="8" borderId="20" xfId="35" applyFont="1" applyFill="1" applyBorder="1" applyAlignment="1">
      <alignment horizontal="center" vertical="top" wrapText="1"/>
    </xf>
    <xf numFmtId="168" fontId="37" fillId="8" borderId="0" xfId="35" applyNumberFormat="1" applyFont="1" applyFill="1" applyBorder="1" applyAlignment="1">
      <alignment horizontal="center" vertical="top" wrapText="1"/>
    </xf>
    <xf numFmtId="0" fontId="29" fillId="0" borderId="9" xfId="35" applyFont="1" applyBorder="1" applyAlignment="1">
      <alignment horizontal="center" vertical="top" wrapText="1"/>
    </xf>
    <xf numFmtId="0" fontId="29" fillId="8" borderId="49" xfId="35" applyFont="1" applyFill="1" applyBorder="1" applyAlignment="1">
      <alignment horizontal="center" vertical="top" wrapText="1"/>
    </xf>
    <xf numFmtId="168" fontId="37" fillId="8" borderId="51" xfId="35" applyNumberFormat="1" applyFont="1" applyFill="1" applyBorder="1" applyAlignment="1">
      <alignment horizontal="center" vertical="top" wrapText="1"/>
    </xf>
    <xf numFmtId="0" fontId="29" fillId="0" borderId="16" xfId="35" applyFont="1" applyBorder="1" applyAlignment="1">
      <alignment horizontal="center" vertical="top" wrapText="1"/>
    </xf>
    <xf numFmtId="168" fontId="37" fillId="0" borderId="53" xfId="35" applyNumberFormat="1" applyFont="1" applyBorder="1" applyAlignment="1">
      <alignment horizontal="center" vertical="top" wrapText="1"/>
    </xf>
    <xf numFmtId="0" fontId="16" fillId="5" borderId="44" xfId="35" applyFont="1" applyFill="1" applyBorder="1" applyAlignment="1">
      <alignment horizontal="center" vertical="top" wrapText="1"/>
    </xf>
    <xf numFmtId="0" fontId="29" fillId="5" borderId="6" xfId="35" applyFont="1" applyFill="1" applyBorder="1" applyAlignment="1">
      <alignment horizontal="center" vertical="top" wrapText="1"/>
    </xf>
    <xf numFmtId="168" fontId="37" fillId="5" borderId="6" xfId="35" applyNumberFormat="1" applyFont="1" applyFill="1" applyBorder="1" applyAlignment="1">
      <alignment horizontal="center" vertical="top" wrapText="1"/>
    </xf>
    <xf numFmtId="0" fontId="29" fillId="7" borderId="6" xfId="35" applyFont="1" applyFill="1" applyBorder="1" applyAlignment="1">
      <alignment horizontal="center" vertical="top" wrapText="1"/>
    </xf>
    <xf numFmtId="168" fontId="37" fillId="7" borderId="6" xfId="35" applyNumberFormat="1" applyFont="1" applyFill="1" applyBorder="1" applyAlignment="1">
      <alignment horizontal="center" vertical="top" wrapText="1"/>
    </xf>
    <xf numFmtId="168" fontId="37" fillId="0" borderId="6" xfId="35" applyNumberFormat="1" applyFont="1" applyBorder="1" applyAlignment="1">
      <alignment horizontal="center" vertical="top" wrapText="1"/>
    </xf>
    <xf numFmtId="0" fontId="16" fillId="10" borderId="6" xfId="35" applyFont="1" applyFill="1" applyBorder="1" applyAlignment="1">
      <alignment horizontal="center" vertical="top" wrapText="1"/>
    </xf>
    <xf numFmtId="168" fontId="39" fillId="10" borderId="6" xfId="35" applyNumberFormat="1" applyFont="1" applyFill="1" applyBorder="1" applyAlignment="1">
      <alignment horizontal="center" vertical="top" wrapText="1"/>
    </xf>
    <xf numFmtId="0" fontId="29" fillId="4" borderId="6" xfId="35" applyFont="1" applyFill="1" applyBorder="1" applyAlignment="1">
      <alignment horizontal="center" vertical="top" wrapText="1"/>
    </xf>
    <xf numFmtId="168" fontId="37" fillId="4" borderId="6" xfId="35" applyNumberFormat="1" applyFont="1" applyFill="1" applyBorder="1" applyAlignment="1">
      <alignment horizontal="center" vertical="top" wrapText="1"/>
    </xf>
    <xf numFmtId="166" fontId="36" fillId="6" borderId="11" xfId="35" applyNumberFormat="1" applyFont="1" applyFill="1" applyBorder="1" applyAlignment="1">
      <alignment horizontal="center" vertical="top" wrapText="1"/>
    </xf>
    <xf numFmtId="167" fontId="37" fillId="8" borderId="10" xfId="35" applyNumberFormat="1" applyFont="1" applyFill="1" applyBorder="1" applyAlignment="1">
      <alignment horizontal="center" vertical="top" wrapText="1"/>
    </xf>
    <xf numFmtId="0" fontId="29" fillId="0" borderId="10" xfId="35" applyFont="1" applyBorder="1" applyAlignment="1">
      <alignment horizontal="center" vertical="top" wrapText="1"/>
    </xf>
    <xf numFmtId="166" fontId="36" fillId="6" borderId="9" xfId="35" quotePrefix="1" applyNumberFormat="1" applyFont="1" applyFill="1" applyBorder="1" applyAlignment="1">
      <alignment horizontal="center" vertical="top" wrapText="1"/>
    </xf>
    <xf numFmtId="167" fontId="37" fillId="8" borderId="9" xfId="35" quotePrefix="1" applyNumberFormat="1" applyFont="1" applyFill="1" applyBorder="1" applyAlignment="1">
      <alignment horizontal="center" vertical="top" wrapText="1"/>
    </xf>
    <xf numFmtId="168" fontId="37" fillId="0" borderId="36" xfId="35" applyNumberFormat="1" applyFont="1" applyBorder="1" applyAlignment="1">
      <alignment horizontal="center" vertical="top" wrapText="1"/>
    </xf>
    <xf numFmtId="0" fontId="29" fillId="0" borderId="7" xfId="35" applyFont="1" applyFill="1" applyBorder="1" applyAlignment="1">
      <alignment horizontal="center" vertical="center" wrapText="1"/>
    </xf>
    <xf numFmtId="0" fontId="29" fillId="0" borderId="7" xfId="35" applyFont="1" applyFill="1" applyBorder="1" applyAlignment="1">
      <alignment horizontal="center" vertical="top" wrapText="1"/>
    </xf>
    <xf numFmtId="0" fontId="29" fillId="0" borderId="1" xfId="35" applyFont="1" applyFill="1" applyBorder="1" applyAlignment="1">
      <alignment horizontal="center" vertical="center" wrapText="1"/>
    </xf>
    <xf numFmtId="0" fontId="29" fillId="0" borderId="1" xfId="35" applyFont="1" applyFill="1" applyBorder="1" applyAlignment="1">
      <alignment horizontal="center" vertical="top" wrapText="1"/>
    </xf>
    <xf numFmtId="0" fontId="22" fillId="5" borderId="6" xfId="35" applyFont="1" applyFill="1" applyBorder="1" applyAlignment="1">
      <alignment vertical="center" wrapText="1"/>
    </xf>
    <xf numFmtId="0" fontId="16" fillId="5" borderId="6" xfId="35" applyFont="1" applyFill="1" applyBorder="1" applyAlignment="1">
      <alignment vertical="center" wrapText="1"/>
    </xf>
    <xf numFmtId="0" fontId="29" fillId="7" borderId="4" xfId="35" applyFont="1" applyFill="1" applyBorder="1" applyAlignment="1">
      <alignment vertical="center" wrapText="1"/>
    </xf>
    <xf numFmtId="0" fontId="29" fillId="7" borderId="6" xfId="35" applyFont="1" applyFill="1" applyBorder="1" applyAlignment="1">
      <alignment vertical="top" wrapText="1"/>
    </xf>
    <xf numFmtId="0" fontId="29" fillId="0" borderId="0" xfId="35" applyFont="1" applyFill="1" applyBorder="1" applyAlignment="1">
      <alignment vertical="center" wrapText="1"/>
    </xf>
    <xf numFmtId="0" fontId="29" fillId="0" borderId="6" xfId="35" applyFont="1" applyFill="1" applyBorder="1" applyAlignment="1">
      <alignment vertical="top" wrapText="1"/>
    </xf>
    <xf numFmtId="166" fontId="36" fillId="6" borderId="59" xfId="35" applyNumberFormat="1" applyFont="1" applyFill="1" applyBorder="1" applyAlignment="1">
      <alignment horizontal="center" vertical="top" wrapText="1"/>
    </xf>
    <xf numFmtId="0" fontId="29" fillId="6" borderId="6" xfId="35" applyFont="1" applyFill="1" applyBorder="1" applyAlignment="1">
      <alignment horizontal="center" vertical="top" wrapText="1"/>
    </xf>
    <xf numFmtId="0" fontId="29" fillId="6" borderId="60" xfId="35" applyFont="1" applyFill="1" applyBorder="1" applyAlignment="1">
      <alignment horizontal="center" vertical="top" wrapText="1"/>
    </xf>
    <xf numFmtId="167" fontId="37" fillId="8" borderId="20" xfId="35" applyNumberFormat="1" applyFont="1" applyFill="1" applyBorder="1" applyAlignment="1">
      <alignment horizontal="center" vertical="top" wrapText="1"/>
    </xf>
    <xf numFmtId="0" fontId="29" fillId="0" borderId="1" xfId="35" applyFont="1" applyBorder="1" applyAlignment="1">
      <alignment horizontal="center" vertical="top" wrapText="1"/>
    </xf>
    <xf numFmtId="0" fontId="16" fillId="5" borderId="17" xfId="35" applyFont="1" applyFill="1" applyBorder="1" applyAlignment="1">
      <alignment horizontal="center" vertical="top" wrapText="1"/>
    </xf>
    <xf numFmtId="168" fontId="39" fillId="5" borderId="18" xfId="35" applyNumberFormat="1" applyFont="1" applyFill="1" applyBorder="1" applyAlignment="1">
      <alignment horizontal="center" vertical="top" wrapText="1"/>
    </xf>
    <xf numFmtId="0" fontId="16" fillId="4" borderId="19" xfId="35" applyFont="1" applyFill="1" applyBorder="1" applyAlignment="1">
      <alignment horizontal="center" vertical="top" wrapText="1"/>
    </xf>
    <xf numFmtId="0" fontId="17" fillId="7" borderId="17" xfId="35" applyFont="1" applyFill="1" applyBorder="1" applyAlignment="1">
      <alignment horizontal="center" vertical="top" wrapText="1"/>
    </xf>
    <xf numFmtId="168" fontId="40" fillId="7" borderId="18" xfId="35" applyNumberFormat="1" applyFont="1" applyFill="1" applyBorder="1" applyAlignment="1">
      <alignment horizontal="center" vertical="top" wrapText="1"/>
    </xf>
    <xf numFmtId="0" fontId="16" fillId="4" borderId="12" xfId="35" applyFont="1" applyFill="1" applyBorder="1" applyAlignment="1">
      <alignment horizontal="center" vertical="top" wrapText="1"/>
    </xf>
    <xf numFmtId="0" fontId="17" fillId="4" borderId="17" xfId="35" applyFont="1" applyFill="1" applyBorder="1" applyAlignment="1">
      <alignment horizontal="center" vertical="top" wrapText="1"/>
    </xf>
    <xf numFmtId="0" fontId="29" fillId="7" borderId="17" xfId="35" applyFont="1" applyFill="1" applyBorder="1" applyAlignment="1">
      <alignment horizontal="center" vertical="top" wrapText="1"/>
    </xf>
    <xf numFmtId="168" fontId="37" fillId="7" borderId="18" xfId="35" applyNumberFormat="1" applyFont="1" applyFill="1" applyBorder="1" applyAlignment="1">
      <alignment horizontal="center" vertical="top" wrapText="1"/>
    </xf>
    <xf numFmtId="168" fontId="37" fillId="0" borderId="13" xfId="35" applyNumberFormat="1" applyFont="1" applyBorder="1" applyAlignment="1">
      <alignment horizontal="center" vertical="top" wrapText="1"/>
    </xf>
    <xf numFmtId="0" fontId="29" fillId="6" borderId="61" xfId="35" applyFont="1" applyFill="1" applyBorder="1" applyAlignment="1">
      <alignment horizontal="center" vertical="top" wrapText="1"/>
    </xf>
    <xf numFmtId="0" fontId="29" fillId="8" borderId="21" xfId="35" applyFont="1" applyFill="1" applyBorder="1" applyAlignment="1">
      <alignment horizontal="center" vertical="top" wrapText="1"/>
    </xf>
    <xf numFmtId="0" fontId="29" fillId="0" borderId="38" xfId="35" applyFont="1" applyBorder="1" applyAlignment="1">
      <alignment horizontal="center" vertical="top" wrapText="1"/>
    </xf>
    <xf numFmtId="0" fontId="30" fillId="0" borderId="14" xfId="35" applyFont="1" applyFill="1" applyBorder="1" applyAlignment="1">
      <alignment horizontal="center" vertical="center" wrapText="1"/>
    </xf>
    <xf numFmtId="0" fontId="38" fillId="6" borderId="6" xfId="35" applyFont="1" applyFill="1" applyBorder="1" applyAlignment="1">
      <alignment horizontal="center" vertical="top" wrapText="1"/>
    </xf>
    <xf numFmtId="168" fontId="37" fillId="6" borderId="6" xfId="35" applyNumberFormat="1" applyFont="1" applyFill="1" applyBorder="1" applyAlignment="1">
      <alignment horizontal="center" vertical="top" wrapText="1"/>
    </xf>
    <xf numFmtId="0" fontId="38" fillId="9" borderId="29" xfId="35" applyFont="1" applyFill="1" applyBorder="1" applyAlignment="1">
      <alignment horizontal="center" vertical="top" wrapText="1"/>
    </xf>
    <xf numFmtId="0" fontId="29" fillId="8" borderId="12" xfId="35" applyFont="1" applyFill="1" applyBorder="1" applyAlignment="1">
      <alignment horizontal="center" vertical="top" wrapText="1"/>
    </xf>
    <xf numFmtId="0" fontId="38" fillId="9" borderId="45" xfId="35" applyFont="1" applyFill="1" applyBorder="1" applyAlignment="1">
      <alignment horizontal="center" vertical="top" wrapText="1"/>
    </xf>
    <xf numFmtId="168" fontId="37" fillId="0" borderId="1" xfId="35" applyNumberFormat="1" applyFont="1" applyBorder="1" applyAlignment="1">
      <alignment horizontal="center" vertical="top" wrapText="1"/>
    </xf>
    <xf numFmtId="0" fontId="16" fillId="4" borderId="45" xfId="35" applyFont="1" applyFill="1" applyBorder="1" applyAlignment="1">
      <alignment horizontal="center" vertical="center" wrapText="1"/>
    </xf>
    <xf numFmtId="0" fontId="17" fillId="4" borderId="6" xfId="35" applyFont="1" applyFill="1" applyBorder="1" applyAlignment="1">
      <alignment horizontal="center" vertical="center" wrapText="1"/>
    </xf>
    <xf numFmtId="0" fontId="44" fillId="5" borderId="6" xfId="35" applyFont="1" applyFill="1" applyBorder="1" applyAlignment="1">
      <alignment horizontal="center" vertical="center"/>
    </xf>
    <xf numFmtId="0" fontId="44" fillId="5" borderId="6" xfId="35" applyFont="1" applyFill="1" applyBorder="1" applyAlignment="1">
      <alignment horizontal="center" vertical="center" wrapText="1"/>
    </xf>
    <xf numFmtId="0" fontId="39" fillId="5" borderId="6" xfId="35" applyFont="1" applyFill="1" applyBorder="1" applyAlignment="1">
      <alignment horizontal="center" vertical="center" wrapText="1"/>
    </xf>
    <xf numFmtId="0" fontId="38" fillId="9" borderId="6" xfId="35" applyFont="1" applyFill="1" applyBorder="1" applyAlignment="1">
      <alignment horizontal="center" vertical="top" wrapText="1"/>
    </xf>
    <xf numFmtId="0" fontId="40" fillId="7" borderId="6" xfId="35" applyFont="1" applyFill="1" applyBorder="1" applyAlignment="1">
      <alignment horizontal="center" vertical="center" wrapText="1"/>
    </xf>
    <xf numFmtId="0" fontId="40" fillId="0" borderId="6" xfId="35" applyFont="1" applyBorder="1" applyAlignment="1">
      <alignment horizontal="center" vertical="center" wrapText="1"/>
    </xf>
    <xf numFmtId="0" fontId="27" fillId="0" borderId="0" xfId="35"/>
    <xf numFmtId="0" fontId="14" fillId="0" borderId="0" xfId="35" applyFont="1"/>
    <xf numFmtId="0" fontId="2" fillId="0" borderId="0" xfId="35" applyFont="1"/>
    <xf numFmtId="0" fontId="27" fillId="0" borderId="0" xfId="35" applyAlignment="1">
      <alignment horizontal="right"/>
    </xf>
    <xf numFmtId="0" fontId="45" fillId="0" borderId="77" xfId="35" applyFont="1" applyBorder="1" applyAlignment="1">
      <alignment horizontal="right" vertical="top"/>
    </xf>
    <xf numFmtId="0" fontId="46" fillId="0" borderId="9" xfId="35" applyFont="1" applyBorder="1" applyAlignment="1">
      <alignment horizontal="center" vertical="top"/>
    </xf>
    <xf numFmtId="0" fontId="47" fillId="0" borderId="9" xfId="35" applyFont="1" applyBorder="1" applyAlignment="1">
      <alignment horizontal="left" vertical="top"/>
    </xf>
    <xf numFmtId="4" fontId="46" fillId="0" borderId="9" xfId="35" applyNumberFormat="1" applyFont="1" applyBorder="1" applyAlignment="1">
      <alignment vertical="top"/>
    </xf>
    <xf numFmtId="4" fontId="46" fillId="0" borderId="78" xfId="35" applyNumberFormat="1" applyFont="1" applyBorder="1" applyAlignment="1">
      <alignment vertical="top"/>
    </xf>
    <xf numFmtId="0" fontId="45" fillId="0" borderId="79" xfId="35" applyFont="1" applyBorder="1" applyAlignment="1">
      <alignment horizontal="right" vertical="top"/>
    </xf>
    <xf numFmtId="0" fontId="46" fillId="0" borderId="11" xfId="35" applyFont="1" applyBorder="1" applyAlignment="1">
      <alignment horizontal="center" vertical="top"/>
    </xf>
    <xf numFmtId="4" fontId="46" fillId="0" borderId="11" xfId="35" applyNumberFormat="1" applyFont="1" applyBorder="1" applyAlignment="1">
      <alignment vertical="top"/>
    </xf>
    <xf numFmtId="4" fontId="46" fillId="0" borderId="80" xfId="35" applyNumberFormat="1" applyFont="1" applyBorder="1" applyAlignment="1">
      <alignment vertical="top"/>
    </xf>
    <xf numFmtId="0" fontId="47" fillId="0" borderId="11" xfId="35" applyFont="1" applyBorder="1" applyAlignment="1">
      <alignment horizontal="left" vertical="top" wrapText="1"/>
    </xf>
    <xf numFmtId="0" fontId="45" fillId="11" borderId="77" xfId="35" applyFont="1" applyFill="1" applyBorder="1" applyAlignment="1">
      <alignment horizontal="right" vertical="top"/>
    </xf>
    <xf numFmtId="0" fontId="45" fillId="11" borderId="9" xfId="35" applyFont="1" applyFill="1" applyBorder="1" applyAlignment="1">
      <alignment horizontal="right" vertical="top"/>
    </xf>
    <xf numFmtId="0" fontId="45" fillId="11" borderId="9" xfId="35" applyFont="1" applyFill="1" applyBorder="1" applyAlignment="1">
      <alignment horizontal="right" vertical="center"/>
    </xf>
    <xf numFmtId="4" fontId="45" fillId="11" borderId="9" xfId="35" applyNumberFormat="1" applyFont="1" applyFill="1" applyBorder="1" applyAlignment="1">
      <alignment horizontal="right" vertical="center"/>
    </xf>
    <xf numFmtId="4" fontId="45" fillId="11" borderId="78" xfId="35" applyNumberFormat="1" applyFont="1" applyFill="1" applyBorder="1" applyAlignment="1">
      <alignment horizontal="right" vertical="center"/>
    </xf>
    <xf numFmtId="0" fontId="45" fillId="11" borderId="81" xfId="35" applyFont="1" applyFill="1" applyBorder="1" applyAlignment="1">
      <alignment horizontal="right" vertical="top"/>
    </xf>
    <xf numFmtId="0" fontId="45" fillId="11" borderId="39" xfId="35" applyFont="1" applyFill="1" applyBorder="1" applyAlignment="1">
      <alignment horizontal="right" vertical="top"/>
    </xf>
    <xf numFmtId="0" fontId="45" fillId="11" borderId="39" xfId="35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6" fillId="0" borderId="9" xfId="33" applyFont="1" applyBorder="1" applyAlignment="1">
      <alignment horizontal="center" vertical="center" wrapText="1"/>
    </xf>
    <xf numFmtId="0" fontId="13" fillId="0" borderId="0" xfId="33" applyFont="1" applyBorder="1" applyAlignment="1"/>
    <xf numFmtId="0" fontId="0" fillId="0" borderId="0" xfId="0" applyAlignment="1"/>
    <xf numFmtId="0" fontId="14" fillId="0" borderId="0" xfId="33" applyFont="1" applyBorder="1" applyAlignment="1"/>
    <xf numFmtId="0" fontId="15" fillId="0" borderId="0" xfId="33" applyFont="1" applyBorder="1" applyAlignment="1">
      <alignment horizontal="center" vertical="center"/>
    </xf>
    <xf numFmtId="0" fontId="16" fillId="0" borderId="9" xfId="33" applyFont="1" applyBorder="1" applyAlignment="1">
      <alignment vertical="center"/>
    </xf>
    <xf numFmtId="0" fontId="16" fillId="0" borderId="10" xfId="33" applyFont="1" applyBorder="1" applyAlignment="1">
      <alignment horizontal="center" vertical="center" wrapText="1"/>
    </xf>
    <xf numFmtId="0" fontId="16" fillId="0" borderId="9" xfId="33" applyFont="1" applyBorder="1" applyAlignment="1">
      <alignment horizontal="center" vertical="center"/>
    </xf>
    <xf numFmtId="0" fontId="31" fillId="0" borderId="0" xfId="35" applyFont="1" applyBorder="1" applyAlignment="1">
      <alignment horizontal="center" vertical="center"/>
    </xf>
    <xf numFmtId="0" fontId="13" fillId="0" borderId="0" xfId="34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34" applyFont="1" applyAlignment="1">
      <alignment horizontal="left"/>
    </xf>
    <xf numFmtId="0" fontId="28" fillId="0" borderId="0" xfId="34" applyFont="1" applyAlignment="1">
      <alignment horizontal="left" wrapText="1"/>
    </xf>
    <xf numFmtId="0" fontId="3" fillId="0" borderId="0" xfId="34" applyFont="1" applyAlignment="1">
      <alignment horizontal="right" wrapText="1"/>
    </xf>
    <xf numFmtId="0" fontId="30" fillId="0" borderId="0" xfId="35" applyFont="1" applyAlignment="1">
      <alignment horizontal="right" wrapText="1"/>
    </xf>
    <xf numFmtId="0" fontId="29" fillId="0" borderId="6" xfId="35" applyFont="1" applyFill="1" applyBorder="1" applyAlignment="1">
      <alignment horizontal="center" vertical="top" wrapText="1"/>
    </xf>
    <xf numFmtId="0" fontId="34" fillId="0" borderId="27" xfId="35" applyFont="1" applyBorder="1" applyAlignment="1">
      <alignment horizontal="left" vertical="center"/>
    </xf>
    <xf numFmtId="0" fontId="35" fillId="0" borderId="0" xfId="35" applyFont="1" applyBorder="1" applyAlignment="1">
      <alignment horizontal="left" vertical="center" wrapText="1"/>
    </xf>
    <xf numFmtId="0" fontId="29" fillId="0" borderId="11" xfId="35" applyFont="1" applyFill="1" applyBorder="1" applyAlignment="1">
      <alignment horizontal="center" vertical="top" wrapText="1"/>
    </xf>
    <xf numFmtId="0" fontId="29" fillId="0" borderId="12" xfId="35" applyFont="1" applyFill="1" applyBorder="1" applyAlignment="1">
      <alignment horizontal="center" vertical="top" wrapText="1"/>
    </xf>
    <xf numFmtId="0" fontId="29" fillId="0" borderId="38" xfId="35" applyFont="1" applyFill="1" applyBorder="1" applyAlignment="1">
      <alignment horizontal="center" vertical="top" wrapText="1"/>
    </xf>
    <xf numFmtId="0" fontId="30" fillId="0" borderId="0" xfId="35" applyFont="1" applyBorder="1" applyAlignment="1">
      <alignment horizontal="left" vertical="center" wrapText="1"/>
    </xf>
    <xf numFmtId="0" fontId="30" fillId="0" borderId="45" xfId="35" applyFont="1" applyBorder="1" applyAlignment="1">
      <alignment horizontal="center" vertical="center" wrapText="1"/>
    </xf>
    <xf numFmtId="0" fontId="30" fillId="0" borderId="14" xfId="35" applyFont="1" applyBorder="1" applyAlignment="1">
      <alignment horizontal="center" vertical="center" wrapText="1"/>
    </xf>
    <xf numFmtId="0" fontId="16" fillId="4" borderId="29" xfId="35" applyFont="1" applyFill="1" applyBorder="1" applyAlignment="1">
      <alignment horizontal="center" vertical="center" wrapText="1"/>
    </xf>
    <xf numFmtId="0" fontId="38" fillId="9" borderId="29" xfId="35" applyFont="1" applyFill="1" applyBorder="1" applyAlignment="1">
      <alignment horizontal="center" vertical="top" wrapText="1"/>
    </xf>
    <xf numFmtId="0" fontId="38" fillId="9" borderId="52" xfId="35" applyFont="1" applyFill="1" applyBorder="1" applyAlignment="1">
      <alignment horizontal="center" vertical="top" wrapText="1"/>
    </xf>
    <xf numFmtId="0" fontId="30" fillId="0" borderId="3" xfId="35" applyFont="1" applyBorder="1" applyAlignment="1">
      <alignment horizontal="left" vertical="top" wrapText="1"/>
    </xf>
    <xf numFmtId="0" fontId="30" fillId="0" borderId="18" xfId="35" applyFont="1" applyBorder="1" applyAlignment="1">
      <alignment horizontal="left" vertical="top" wrapText="1"/>
    </xf>
    <xf numFmtId="0" fontId="16" fillId="4" borderId="45" xfId="35" applyFont="1" applyFill="1" applyBorder="1" applyAlignment="1">
      <alignment horizontal="center" vertical="top" wrapText="1"/>
    </xf>
    <xf numFmtId="0" fontId="16" fillId="4" borderId="15" xfId="35" applyFont="1" applyFill="1" applyBorder="1" applyAlignment="1">
      <alignment horizontal="center" vertical="top" wrapText="1"/>
    </xf>
    <xf numFmtId="0" fontId="34" fillId="0" borderId="27" xfId="35" applyFont="1" applyBorder="1" applyAlignment="1">
      <alignment horizontal="left" vertical="center" wrapText="1"/>
    </xf>
    <xf numFmtId="0" fontId="30" fillId="0" borderId="57" xfId="35" applyFont="1" applyFill="1" applyBorder="1" applyAlignment="1">
      <alignment horizontal="left" vertical="center" wrapText="1"/>
    </xf>
    <xf numFmtId="0" fontId="22" fillId="0" borderId="2" xfId="35" applyFont="1" applyBorder="1" applyAlignment="1">
      <alignment horizontal="center" vertical="center"/>
    </xf>
    <xf numFmtId="0" fontId="22" fillId="0" borderId="3" xfId="35" applyFont="1" applyBorder="1" applyAlignment="1">
      <alignment horizontal="center" vertical="center"/>
    </xf>
    <xf numFmtId="0" fontId="22" fillId="0" borderId="4" xfId="35" applyFont="1" applyBorder="1" applyAlignment="1">
      <alignment horizontal="center" vertical="center"/>
    </xf>
    <xf numFmtId="0" fontId="30" fillId="0" borderId="22" xfId="35" applyFont="1" applyFill="1" applyBorder="1" applyAlignment="1">
      <alignment horizontal="left" vertical="center" wrapText="1"/>
    </xf>
    <xf numFmtId="0" fontId="30" fillId="0" borderId="29" xfId="35" applyFont="1" applyFill="1" applyBorder="1" applyAlignment="1">
      <alignment horizontal="center" vertical="center" wrapText="1"/>
    </xf>
    <xf numFmtId="0" fontId="29" fillId="0" borderId="1" xfId="35" applyFont="1" applyBorder="1" applyAlignment="1">
      <alignment horizontal="center" vertical="top" wrapText="1"/>
    </xf>
    <xf numFmtId="0" fontId="29" fillId="0" borderId="7" xfId="35" applyFont="1" applyBorder="1" applyAlignment="1">
      <alignment horizontal="center" vertical="top" wrapText="1"/>
    </xf>
    <xf numFmtId="0" fontId="34" fillId="0" borderId="62" xfId="35" applyFont="1" applyBorder="1" applyAlignment="1">
      <alignment horizontal="right" vertical="center" wrapText="1"/>
    </xf>
    <xf numFmtId="0" fontId="34" fillId="0" borderId="63" xfId="35" applyFont="1" applyBorder="1" applyAlignment="1">
      <alignment horizontal="right" vertical="center" wrapText="1"/>
    </xf>
    <xf numFmtId="0" fontId="34" fillId="0" borderId="64" xfId="35" applyFont="1" applyBorder="1" applyAlignment="1">
      <alignment horizontal="right" vertical="center" wrapText="1"/>
    </xf>
    <xf numFmtId="0" fontId="30" fillId="0" borderId="66" xfId="35" applyFont="1" applyBorder="1" applyAlignment="1">
      <alignment horizontal="left" vertical="center" wrapText="1"/>
    </xf>
    <xf numFmtId="0" fontId="34" fillId="0" borderId="71" xfId="35" applyFont="1" applyBorder="1" applyAlignment="1">
      <alignment horizontal="left" vertical="center" wrapText="1"/>
    </xf>
    <xf numFmtId="0" fontId="30" fillId="0" borderId="73" xfId="35" applyFont="1" applyBorder="1" applyAlignment="1">
      <alignment horizontal="left" vertical="center" wrapText="1"/>
    </xf>
    <xf numFmtId="0" fontId="22" fillId="0" borderId="29" xfId="35" applyFont="1" applyBorder="1" applyAlignment="1">
      <alignment horizontal="right" vertical="center"/>
    </xf>
    <xf numFmtId="0" fontId="22" fillId="0" borderId="0" xfId="35" applyFont="1" applyBorder="1" applyAlignment="1">
      <alignment horizontal="right" vertical="center"/>
    </xf>
    <xf numFmtId="0" fontId="22" fillId="0" borderId="13" xfId="35" applyFont="1" applyBorder="1" applyAlignment="1">
      <alignment horizontal="right" vertical="center"/>
    </xf>
    <xf numFmtId="0" fontId="45" fillId="0" borderId="74" xfId="35" applyFont="1" applyBorder="1" applyAlignment="1">
      <alignment horizontal="center" vertical="center"/>
    </xf>
    <xf numFmtId="0" fontId="45" fillId="0" borderId="75" xfId="35" applyFont="1" applyBorder="1" applyAlignment="1">
      <alignment horizontal="center" vertical="center"/>
    </xf>
    <xf numFmtId="0" fontId="45" fillId="0" borderId="75" xfId="35" applyFont="1" applyBorder="1" applyAlignment="1">
      <alignment horizontal="center" vertical="center" wrapText="1"/>
    </xf>
    <xf numFmtId="0" fontId="45" fillId="0" borderId="76" xfId="35" applyFont="1" applyBorder="1" applyAlignment="1">
      <alignment horizontal="center" vertical="center" wrapText="1"/>
    </xf>
    <xf numFmtId="4" fontId="45" fillId="11" borderId="41" xfId="35" applyNumberFormat="1" applyFont="1" applyFill="1" applyBorder="1" applyAlignment="1">
      <alignment horizontal="center" vertical="center"/>
    </xf>
    <xf numFmtId="4" fontId="45" fillId="11" borderId="82" xfId="35" applyNumberFormat="1" applyFont="1" applyFill="1" applyBorder="1" applyAlignment="1">
      <alignment horizontal="center" vertical="center"/>
    </xf>
    <xf numFmtId="0" fontId="46" fillId="0" borderId="11" xfId="35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5" fillId="0" borderId="79" xfId="35" applyFont="1" applyBorder="1" applyAlignment="1">
      <alignment horizontal="right" vertical="top"/>
    </xf>
    <xf numFmtId="0" fontId="0" fillId="0" borderId="83" xfId="0" applyBorder="1" applyAlignment="1">
      <alignment horizontal="right" vertical="top"/>
    </xf>
    <xf numFmtId="0" fontId="13" fillId="0" borderId="0" xfId="35" applyFont="1" applyAlignment="1"/>
    <xf numFmtId="0" fontId="13" fillId="0" borderId="0" xfId="35" applyFont="1" applyBorder="1" applyAlignment="1">
      <alignment horizontal="left" vertical="top" wrapText="1"/>
    </xf>
    <xf numFmtId="0" fontId="3" fillId="0" borderId="0" xfId="35" applyFont="1" applyAlignment="1"/>
    <xf numFmtId="0" fontId="45" fillId="0" borderId="0" xfId="35" applyFont="1" applyBorder="1" applyAlignment="1">
      <alignment horizontal="center" vertical="center"/>
    </xf>
    <xf numFmtId="0" fontId="45" fillId="0" borderId="0" xfId="35" applyFont="1" applyBorder="1" applyAlignment="1">
      <alignment horizontal="center" wrapText="1"/>
    </xf>
    <xf numFmtId="0" fontId="45" fillId="0" borderId="0" xfId="35" applyFont="1" applyBorder="1" applyAlignment="1">
      <alignment horizontal="center"/>
    </xf>
  </cellXfs>
  <cellStyles count="36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5"/>
    <cellStyle name="Normalny_załączniki  nr 1,2,3,4,5,6,7,8,9,10,11  2008" xfId="33"/>
    <cellStyle name="Normalny_Zeszyt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workbookViewId="0"/>
  </sheetViews>
  <sheetFormatPr defaultRowHeight="15" x14ac:dyDescent="0.25"/>
  <cols>
    <col min="4" max="4" width="32.140625" customWidth="1"/>
    <col min="5" max="5" width="14.85546875" customWidth="1"/>
    <col min="6" max="6" width="12.7109375" customWidth="1"/>
    <col min="7" max="7" width="12.5703125" customWidth="1"/>
    <col min="8" max="8" width="12.28515625" customWidth="1"/>
    <col min="9" max="9" width="11.7109375" customWidth="1"/>
    <col min="10" max="10" width="13.5703125" customWidth="1"/>
  </cols>
  <sheetData>
    <row r="1" spans="1:10" x14ac:dyDescent="0.25">
      <c r="A1" s="6" t="s">
        <v>181</v>
      </c>
      <c r="H1" s="6"/>
    </row>
    <row r="2" spans="1:10" x14ac:dyDescent="0.25">
      <c r="A2" t="s">
        <v>23</v>
      </c>
    </row>
    <row r="3" spans="1:10" x14ac:dyDescent="0.25">
      <c r="A3" t="s">
        <v>61</v>
      </c>
    </row>
    <row r="4" spans="1:10" x14ac:dyDescent="0.25">
      <c r="A4" s="1" t="s">
        <v>31</v>
      </c>
    </row>
    <row r="5" spans="1:10" x14ac:dyDescent="0.25">
      <c r="A5" t="s">
        <v>32</v>
      </c>
    </row>
    <row r="6" spans="1:10" x14ac:dyDescent="0.25">
      <c r="A6" s="404" t="s">
        <v>1</v>
      </c>
      <c r="B6" s="404" t="s">
        <v>2</v>
      </c>
      <c r="C6" s="406" t="s">
        <v>0</v>
      </c>
      <c r="D6" s="404" t="s">
        <v>3</v>
      </c>
      <c r="E6" s="396" t="s">
        <v>33</v>
      </c>
      <c r="F6" s="397"/>
      <c r="G6" s="398"/>
      <c r="H6" s="396" t="s">
        <v>4</v>
      </c>
      <c r="I6" s="399"/>
      <c r="J6" s="400"/>
    </row>
    <row r="7" spans="1:10" ht="30" x14ac:dyDescent="0.25">
      <c r="A7" s="405"/>
      <c r="B7" s="405"/>
      <c r="C7" s="405"/>
      <c r="D7" s="405"/>
      <c r="E7" s="7" t="s">
        <v>29</v>
      </c>
      <c r="F7" s="7" t="s">
        <v>6</v>
      </c>
      <c r="G7" s="8" t="s">
        <v>30</v>
      </c>
      <c r="H7" s="7" t="s">
        <v>29</v>
      </c>
      <c r="I7" s="7" t="s">
        <v>6</v>
      </c>
      <c r="J7" s="8" t="s">
        <v>30</v>
      </c>
    </row>
    <row r="8" spans="1:10" ht="18.75" customHeight="1" x14ac:dyDescent="0.25">
      <c r="A8" s="9" t="s">
        <v>34</v>
      </c>
      <c r="B8" s="10"/>
      <c r="C8" s="10"/>
      <c r="D8" s="10" t="s">
        <v>35</v>
      </c>
      <c r="E8" s="11">
        <f>E9</f>
        <v>571894.4</v>
      </c>
      <c r="F8" s="11">
        <f t="shared" ref="F8:G9" si="0">F9</f>
        <v>0</v>
      </c>
      <c r="G8" s="11">
        <f t="shared" si="0"/>
        <v>571894.4</v>
      </c>
      <c r="H8" s="11">
        <f>H9</f>
        <v>571894.4</v>
      </c>
      <c r="I8" s="11">
        <f t="shared" ref="I8:J8" si="1">I9</f>
        <v>0</v>
      </c>
      <c r="J8" s="11">
        <f t="shared" si="1"/>
        <v>571894.4</v>
      </c>
    </row>
    <row r="9" spans="1:10" ht="15" customHeight="1" x14ac:dyDescent="0.25">
      <c r="A9" s="12"/>
      <c r="B9" s="13" t="s">
        <v>36</v>
      </c>
      <c r="C9" s="14"/>
      <c r="D9" s="14" t="s">
        <v>21</v>
      </c>
      <c r="E9" s="15">
        <f>E10</f>
        <v>571894.4</v>
      </c>
      <c r="F9" s="15">
        <f t="shared" si="0"/>
        <v>0</v>
      </c>
      <c r="G9" s="15">
        <f t="shared" si="0"/>
        <v>571894.4</v>
      </c>
      <c r="H9" s="15">
        <f>H11+H12+H13+H14+H15+H16</f>
        <v>571894.4</v>
      </c>
      <c r="I9" s="15">
        <f t="shared" ref="I9:J9" si="2">I11+I12+I13+I14+I15+I16</f>
        <v>0</v>
      </c>
      <c r="J9" s="15">
        <f t="shared" si="2"/>
        <v>571894.4</v>
      </c>
    </row>
    <row r="10" spans="1:10" ht="62.25" customHeight="1" x14ac:dyDescent="0.25">
      <c r="A10" s="12"/>
      <c r="B10" s="12"/>
      <c r="C10" s="16">
        <v>2010</v>
      </c>
      <c r="D10" s="17" t="s">
        <v>37</v>
      </c>
      <c r="E10" s="18">
        <v>571894.4</v>
      </c>
      <c r="F10" s="18"/>
      <c r="G10" s="19">
        <f>E10+F10</f>
        <v>571894.4</v>
      </c>
      <c r="H10" s="18"/>
      <c r="I10" s="18"/>
      <c r="J10" s="19"/>
    </row>
    <row r="11" spans="1:10" ht="14.45" customHeight="1" x14ac:dyDescent="0.25">
      <c r="A11" s="12"/>
      <c r="B11" s="12"/>
      <c r="C11" s="16">
        <v>4010</v>
      </c>
      <c r="D11" s="17" t="s">
        <v>9</v>
      </c>
      <c r="E11" s="18"/>
      <c r="F11" s="18"/>
      <c r="G11" s="19"/>
      <c r="H11" s="18">
        <v>5640</v>
      </c>
      <c r="I11" s="18"/>
      <c r="J11" s="19">
        <f>H11+I11</f>
        <v>5640</v>
      </c>
    </row>
    <row r="12" spans="1:10" ht="14.45" customHeight="1" x14ac:dyDescent="0.25">
      <c r="A12" s="12"/>
      <c r="B12" s="12"/>
      <c r="C12" s="16">
        <v>4110</v>
      </c>
      <c r="D12" s="17" t="s">
        <v>38</v>
      </c>
      <c r="E12" s="18"/>
      <c r="F12" s="18"/>
      <c r="G12" s="19"/>
      <c r="H12" s="18">
        <v>964.44</v>
      </c>
      <c r="I12" s="18"/>
      <c r="J12" s="19">
        <f t="shared" ref="J12:J16" si="3">H12+I12</f>
        <v>964.44</v>
      </c>
    </row>
    <row r="13" spans="1:10" ht="39" customHeight="1" x14ac:dyDescent="0.25">
      <c r="A13" s="12"/>
      <c r="B13" s="12"/>
      <c r="C13" s="16">
        <v>4120</v>
      </c>
      <c r="D13" s="17" t="s">
        <v>16</v>
      </c>
      <c r="E13" s="18"/>
      <c r="F13" s="18"/>
      <c r="G13" s="19"/>
      <c r="H13" s="18">
        <v>138.18</v>
      </c>
      <c r="I13" s="18"/>
      <c r="J13" s="19">
        <f t="shared" si="3"/>
        <v>138.18</v>
      </c>
    </row>
    <row r="14" spans="1:10" ht="14.45" customHeight="1" x14ac:dyDescent="0.25">
      <c r="A14" s="12"/>
      <c r="B14" s="12"/>
      <c r="C14" s="16">
        <v>4210</v>
      </c>
      <c r="D14" s="17" t="s">
        <v>17</v>
      </c>
      <c r="E14" s="18"/>
      <c r="F14" s="18"/>
      <c r="G14" s="19"/>
      <c r="H14" s="18">
        <v>2524.5</v>
      </c>
      <c r="I14" s="18"/>
      <c r="J14" s="19">
        <f t="shared" si="3"/>
        <v>2524.5</v>
      </c>
    </row>
    <row r="15" spans="1:10" ht="14.45" customHeight="1" x14ac:dyDescent="0.25">
      <c r="A15" s="12"/>
      <c r="B15" s="12"/>
      <c r="C15" s="16">
        <v>4300</v>
      </c>
      <c r="D15" s="17" t="s">
        <v>7</v>
      </c>
      <c r="E15" s="18"/>
      <c r="F15" s="18"/>
      <c r="G15" s="19"/>
      <c r="H15" s="18">
        <v>1946.5</v>
      </c>
      <c r="I15" s="18"/>
      <c r="J15" s="19">
        <f t="shared" si="3"/>
        <v>1946.5</v>
      </c>
    </row>
    <row r="16" spans="1:10" ht="14.45" customHeight="1" x14ac:dyDescent="0.25">
      <c r="A16" s="12"/>
      <c r="B16" s="12"/>
      <c r="C16" s="16">
        <v>4430</v>
      </c>
      <c r="D16" s="20" t="s">
        <v>28</v>
      </c>
      <c r="E16" s="18"/>
      <c r="F16" s="18"/>
      <c r="G16" s="19"/>
      <c r="H16" s="18">
        <v>560680.78</v>
      </c>
      <c r="I16" s="18"/>
      <c r="J16" s="19">
        <f t="shared" si="3"/>
        <v>560680.78</v>
      </c>
    </row>
    <row r="17" spans="1:10" ht="19.5" customHeight="1" x14ac:dyDescent="0.25">
      <c r="A17" s="21">
        <v>750</v>
      </c>
      <c r="B17" s="21"/>
      <c r="C17" s="21"/>
      <c r="D17" s="22" t="s">
        <v>39</v>
      </c>
      <c r="E17" s="23">
        <f>E18</f>
        <v>169436</v>
      </c>
      <c r="F17" s="23">
        <f t="shared" ref="F17:G18" si="4">F18</f>
        <v>0</v>
      </c>
      <c r="G17" s="23">
        <f t="shared" si="4"/>
        <v>169436</v>
      </c>
      <c r="H17" s="23">
        <f>H18</f>
        <v>169436.00000000003</v>
      </c>
      <c r="I17" s="23">
        <f t="shared" ref="I17:J17" si="5">I18</f>
        <v>0</v>
      </c>
      <c r="J17" s="23">
        <f t="shared" si="5"/>
        <v>169436.00000000003</v>
      </c>
    </row>
    <row r="18" spans="1:10" ht="15" customHeight="1" x14ac:dyDescent="0.25">
      <c r="A18" s="24"/>
      <c r="B18" s="25">
        <v>75011</v>
      </c>
      <c r="C18" s="26"/>
      <c r="D18" s="27" t="s">
        <v>40</v>
      </c>
      <c r="E18" s="28">
        <f>E19</f>
        <v>169436</v>
      </c>
      <c r="F18" s="28">
        <f t="shared" si="4"/>
        <v>0</v>
      </c>
      <c r="G18" s="28">
        <f t="shared" si="4"/>
        <v>169436</v>
      </c>
      <c r="H18" s="28">
        <f>H19+H20+H21+H22+H23</f>
        <v>169436.00000000003</v>
      </c>
      <c r="I18" s="28">
        <f t="shared" ref="I18:J18" si="6">I19+I20+I21+I22+I23</f>
        <v>0</v>
      </c>
      <c r="J18" s="28">
        <f t="shared" si="6"/>
        <v>169436.00000000003</v>
      </c>
    </row>
    <row r="19" spans="1:10" ht="61.5" customHeight="1" x14ac:dyDescent="0.25">
      <c r="A19" s="4"/>
      <c r="B19" s="4"/>
      <c r="C19" s="4">
        <v>2010</v>
      </c>
      <c r="D19" s="17" t="s">
        <v>37</v>
      </c>
      <c r="E19" s="5">
        <v>169436</v>
      </c>
      <c r="F19" s="5"/>
      <c r="G19" s="5">
        <f>E19+F19</f>
        <v>169436</v>
      </c>
      <c r="H19" s="5"/>
      <c r="I19" s="5"/>
      <c r="J19" s="4"/>
    </row>
    <row r="20" spans="1:10" ht="14.45" customHeight="1" x14ac:dyDescent="0.25">
      <c r="A20" s="4"/>
      <c r="B20" s="4"/>
      <c r="C20" s="4">
        <v>4010</v>
      </c>
      <c r="D20" s="17" t="s">
        <v>9</v>
      </c>
      <c r="E20" s="4"/>
      <c r="F20" s="4"/>
      <c r="G20" s="4"/>
      <c r="H20" s="5">
        <v>141901.97</v>
      </c>
      <c r="I20" s="4"/>
      <c r="J20" s="5">
        <f>H20+I20</f>
        <v>141901.97</v>
      </c>
    </row>
    <row r="21" spans="1:10" ht="14.45" customHeight="1" x14ac:dyDescent="0.25">
      <c r="A21" s="4"/>
      <c r="B21" s="4"/>
      <c r="C21" s="4">
        <v>4110</v>
      </c>
      <c r="D21" s="17" t="s">
        <v>38</v>
      </c>
      <c r="E21" s="4"/>
      <c r="F21" s="4"/>
      <c r="G21" s="4"/>
      <c r="H21" s="5">
        <v>23033.86</v>
      </c>
      <c r="I21" s="4"/>
      <c r="J21" s="5">
        <f t="shared" ref="J21:J23" si="7">H21+I21</f>
        <v>23033.86</v>
      </c>
    </row>
    <row r="22" spans="1:10" ht="36" customHeight="1" x14ac:dyDescent="0.25">
      <c r="A22" s="4"/>
      <c r="B22" s="4"/>
      <c r="C22" s="4">
        <v>4120</v>
      </c>
      <c r="D22" s="17" t="s">
        <v>16</v>
      </c>
      <c r="E22" s="4"/>
      <c r="F22" s="4"/>
      <c r="G22" s="4"/>
      <c r="H22" s="5">
        <v>3300.17</v>
      </c>
      <c r="I22" s="4"/>
      <c r="J22" s="5">
        <f t="shared" si="7"/>
        <v>3300.17</v>
      </c>
    </row>
    <row r="23" spans="1:10" ht="14.45" customHeight="1" x14ac:dyDescent="0.25">
      <c r="A23" s="4"/>
      <c r="B23" s="4"/>
      <c r="C23" s="4">
        <v>4210</v>
      </c>
      <c r="D23" s="17" t="s">
        <v>17</v>
      </c>
      <c r="E23" s="4"/>
      <c r="F23" s="4"/>
      <c r="G23" s="4"/>
      <c r="H23" s="5">
        <v>1200</v>
      </c>
      <c r="I23" s="4"/>
      <c r="J23" s="5">
        <f t="shared" si="7"/>
        <v>1200</v>
      </c>
    </row>
    <row r="24" spans="1:10" ht="27" customHeight="1" x14ac:dyDescent="0.25">
      <c r="A24" s="21">
        <v>751</v>
      </c>
      <c r="B24" s="21"/>
      <c r="C24" s="21"/>
      <c r="D24" s="29" t="s">
        <v>41</v>
      </c>
      <c r="E24" s="23">
        <f>E25+E30</f>
        <v>31500</v>
      </c>
      <c r="F24" s="23">
        <f t="shared" ref="F24:J24" si="8">F25+F30</f>
        <v>0</v>
      </c>
      <c r="G24" s="23">
        <f t="shared" si="8"/>
        <v>31500</v>
      </c>
      <c r="H24" s="23">
        <f t="shared" si="8"/>
        <v>31500</v>
      </c>
      <c r="I24" s="23">
        <f t="shared" si="8"/>
        <v>0</v>
      </c>
      <c r="J24" s="23">
        <f t="shared" si="8"/>
        <v>31500</v>
      </c>
    </row>
    <row r="25" spans="1:10" ht="27.75" customHeight="1" x14ac:dyDescent="0.25">
      <c r="A25" s="24"/>
      <c r="B25" s="25">
        <v>75101</v>
      </c>
      <c r="C25" s="26"/>
      <c r="D25" s="30" t="s">
        <v>41</v>
      </c>
      <c r="E25" s="28">
        <f>E26</f>
        <v>3507</v>
      </c>
      <c r="F25" s="28">
        <f t="shared" ref="F25:G25" si="9">F26</f>
        <v>0</v>
      </c>
      <c r="G25" s="28">
        <f t="shared" si="9"/>
        <v>3507</v>
      </c>
      <c r="H25" s="28">
        <f>H27+H28+H29</f>
        <v>3507</v>
      </c>
      <c r="I25" s="28">
        <f t="shared" ref="I25:J25" si="10">I27+I28+I29</f>
        <v>0</v>
      </c>
      <c r="J25" s="28">
        <f t="shared" si="10"/>
        <v>3507</v>
      </c>
    </row>
    <row r="26" spans="1:10" ht="45.75" customHeight="1" x14ac:dyDescent="0.25">
      <c r="A26" s="4"/>
      <c r="B26" s="4"/>
      <c r="C26" s="4">
        <v>2010</v>
      </c>
      <c r="D26" s="17" t="s">
        <v>37</v>
      </c>
      <c r="E26" s="5">
        <v>3507</v>
      </c>
      <c r="F26" s="5"/>
      <c r="G26" s="5">
        <f>E26+F26</f>
        <v>3507</v>
      </c>
      <c r="H26" s="5"/>
      <c r="I26" s="5"/>
      <c r="J26" s="4"/>
    </row>
    <row r="27" spans="1:10" ht="14.45" customHeight="1" x14ac:dyDescent="0.25">
      <c r="A27" s="4"/>
      <c r="B27" s="4"/>
      <c r="C27" s="4">
        <v>4010</v>
      </c>
      <c r="D27" s="17" t="s">
        <v>9</v>
      </c>
      <c r="E27" s="4"/>
      <c r="F27" s="4"/>
      <c r="G27" s="4"/>
      <c r="H27" s="5">
        <v>2933.5</v>
      </c>
      <c r="I27" s="4"/>
      <c r="J27" s="5">
        <v>2933.5</v>
      </c>
    </row>
    <row r="28" spans="1:10" ht="14.45" customHeight="1" x14ac:dyDescent="0.25">
      <c r="A28" s="4"/>
      <c r="B28" s="4"/>
      <c r="C28" s="4">
        <v>4110</v>
      </c>
      <c r="D28" s="17" t="s">
        <v>15</v>
      </c>
      <c r="E28" s="4"/>
      <c r="F28" s="4"/>
      <c r="G28" s="4"/>
      <c r="H28" s="5">
        <v>501.63</v>
      </c>
      <c r="I28" s="4"/>
      <c r="J28" s="4">
        <v>501.63</v>
      </c>
    </row>
    <row r="29" spans="1:10" ht="36" customHeight="1" x14ac:dyDescent="0.25">
      <c r="A29" s="4"/>
      <c r="B29" s="4"/>
      <c r="C29" s="4">
        <v>4120</v>
      </c>
      <c r="D29" s="17" t="s">
        <v>16</v>
      </c>
      <c r="E29" s="4"/>
      <c r="F29" s="4"/>
      <c r="G29" s="4"/>
      <c r="H29" s="5">
        <v>71.87</v>
      </c>
      <c r="I29" s="4"/>
      <c r="J29" s="4">
        <v>71.87</v>
      </c>
    </row>
    <row r="30" spans="1:10" x14ac:dyDescent="0.25">
      <c r="A30" s="4"/>
      <c r="B30" s="25">
        <v>75107</v>
      </c>
      <c r="C30" s="26"/>
      <c r="D30" s="31" t="s">
        <v>42</v>
      </c>
      <c r="E30" s="28">
        <f>E31</f>
        <v>27993</v>
      </c>
      <c r="F30" s="28">
        <f t="shared" ref="F30:G30" si="11">F31</f>
        <v>0</v>
      </c>
      <c r="G30" s="28">
        <f t="shared" si="11"/>
        <v>27993</v>
      </c>
      <c r="H30" s="28">
        <f>H32+H33+H34+H35+H36+H37+H38+H39</f>
        <v>27993</v>
      </c>
      <c r="I30" s="28">
        <f t="shared" ref="I30:J30" si="12">I32+I33+I34+I35+I36+I37+I38+I39</f>
        <v>0</v>
      </c>
      <c r="J30" s="28">
        <f t="shared" si="12"/>
        <v>27993</v>
      </c>
    </row>
    <row r="31" spans="1:10" ht="59.25" customHeight="1" x14ac:dyDescent="0.25">
      <c r="A31" s="4"/>
      <c r="B31" s="4"/>
      <c r="C31" s="32">
        <v>2010</v>
      </c>
      <c r="D31" s="17" t="s">
        <v>37</v>
      </c>
      <c r="E31" s="33">
        <v>27993</v>
      </c>
      <c r="F31" s="33"/>
      <c r="G31" s="33">
        <f>E31+F31</f>
        <v>27993</v>
      </c>
      <c r="H31" s="33"/>
      <c r="I31" s="33"/>
      <c r="J31" s="33"/>
    </row>
    <row r="32" spans="1:10" ht="14.45" customHeight="1" x14ac:dyDescent="0.25">
      <c r="A32" s="4"/>
      <c r="B32" s="4"/>
      <c r="C32" s="32">
        <v>3030</v>
      </c>
      <c r="D32" s="17" t="s">
        <v>43</v>
      </c>
      <c r="E32" s="33"/>
      <c r="F32" s="33"/>
      <c r="G32" s="33"/>
      <c r="H32" s="33">
        <v>400</v>
      </c>
      <c r="I32" s="33"/>
      <c r="J32" s="33">
        <f>H32+I32</f>
        <v>400</v>
      </c>
    </row>
    <row r="33" spans="1:10" ht="14.45" customHeight="1" x14ac:dyDescent="0.25">
      <c r="A33" s="4"/>
      <c r="B33" s="4"/>
      <c r="C33" s="32">
        <v>4110</v>
      </c>
      <c r="D33" s="17" t="s">
        <v>38</v>
      </c>
      <c r="E33" s="33"/>
      <c r="F33" s="33"/>
      <c r="G33" s="33"/>
      <c r="H33" s="33">
        <v>2550</v>
      </c>
      <c r="I33" s="33"/>
      <c r="J33" s="33">
        <f t="shared" ref="J33:J39" si="13">H33+I33</f>
        <v>2550</v>
      </c>
    </row>
    <row r="34" spans="1:10" ht="40.5" customHeight="1" x14ac:dyDescent="0.25">
      <c r="A34" s="4"/>
      <c r="B34" s="4"/>
      <c r="C34" s="32">
        <v>4120</v>
      </c>
      <c r="D34" s="17" t="s">
        <v>16</v>
      </c>
      <c r="E34" s="33"/>
      <c r="F34" s="33"/>
      <c r="G34" s="33"/>
      <c r="H34" s="33">
        <v>270</v>
      </c>
      <c r="I34" s="33"/>
      <c r="J34" s="33">
        <f t="shared" si="13"/>
        <v>270</v>
      </c>
    </row>
    <row r="35" spans="1:10" ht="14.45" customHeight="1" x14ac:dyDescent="0.25">
      <c r="A35" s="4"/>
      <c r="B35" s="4"/>
      <c r="C35" s="32">
        <v>4170</v>
      </c>
      <c r="D35" s="17" t="s">
        <v>25</v>
      </c>
      <c r="E35" s="33"/>
      <c r="F35" s="33"/>
      <c r="G35" s="33"/>
      <c r="H35" s="33">
        <v>18000</v>
      </c>
      <c r="I35" s="33"/>
      <c r="J35" s="33">
        <f t="shared" si="13"/>
        <v>18000</v>
      </c>
    </row>
    <row r="36" spans="1:10" ht="14.45" customHeight="1" x14ac:dyDescent="0.25">
      <c r="A36" s="4"/>
      <c r="B36" s="4"/>
      <c r="C36" s="32">
        <v>4210</v>
      </c>
      <c r="D36" s="17" t="s">
        <v>17</v>
      </c>
      <c r="E36" s="33"/>
      <c r="F36" s="33"/>
      <c r="G36" s="33"/>
      <c r="H36" s="33">
        <v>5073</v>
      </c>
      <c r="I36" s="33"/>
      <c r="J36" s="33">
        <f t="shared" si="13"/>
        <v>5073</v>
      </c>
    </row>
    <row r="37" spans="1:10" ht="14.45" customHeight="1" x14ac:dyDescent="0.25">
      <c r="A37" s="4"/>
      <c r="B37" s="4"/>
      <c r="C37" s="32">
        <v>4260</v>
      </c>
      <c r="D37" s="17" t="s">
        <v>18</v>
      </c>
      <c r="E37" s="33"/>
      <c r="F37" s="33"/>
      <c r="G37" s="33"/>
      <c r="H37" s="33">
        <v>100</v>
      </c>
      <c r="I37" s="33"/>
      <c r="J37" s="33">
        <f t="shared" si="13"/>
        <v>100</v>
      </c>
    </row>
    <row r="38" spans="1:10" ht="14.45" customHeight="1" x14ac:dyDescent="0.25">
      <c r="A38" s="4"/>
      <c r="B38" s="4"/>
      <c r="C38" s="32">
        <v>4300</v>
      </c>
      <c r="D38" s="17" t="s">
        <v>7</v>
      </c>
      <c r="E38" s="33"/>
      <c r="F38" s="33"/>
      <c r="G38" s="33"/>
      <c r="H38" s="33">
        <v>600</v>
      </c>
      <c r="I38" s="33"/>
      <c r="J38" s="33">
        <f t="shared" si="13"/>
        <v>600</v>
      </c>
    </row>
    <row r="39" spans="1:10" ht="14.45" customHeight="1" x14ac:dyDescent="0.25">
      <c r="A39" s="4"/>
      <c r="B39" s="4"/>
      <c r="C39" s="32">
        <v>4410</v>
      </c>
      <c r="D39" s="17" t="s">
        <v>27</v>
      </c>
      <c r="E39" s="33"/>
      <c r="F39" s="33"/>
      <c r="G39" s="33"/>
      <c r="H39" s="33">
        <v>1000</v>
      </c>
      <c r="I39" s="33"/>
      <c r="J39" s="33">
        <f t="shared" si="13"/>
        <v>1000</v>
      </c>
    </row>
    <row r="40" spans="1:10" x14ac:dyDescent="0.25">
      <c r="A40" s="21">
        <v>801</v>
      </c>
      <c r="B40" s="21"/>
      <c r="C40" s="21"/>
      <c r="D40" s="21" t="s">
        <v>8</v>
      </c>
      <c r="E40" s="23">
        <f>E41</f>
        <v>0</v>
      </c>
      <c r="F40" s="23">
        <f t="shared" ref="F40:J40" si="14">F41</f>
        <v>194204.05</v>
      </c>
      <c r="G40" s="23">
        <f t="shared" si="14"/>
        <v>194204.05</v>
      </c>
      <c r="H40" s="23">
        <f t="shared" si="14"/>
        <v>0</v>
      </c>
      <c r="I40" s="23">
        <f t="shared" si="14"/>
        <v>194204.05</v>
      </c>
      <c r="J40" s="23">
        <f t="shared" si="14"/>
        <v>194204.05</v>
      </c>
    </row>
    <row r="41" spans="1:10" ht="45.75" x14ac:dyDescent="0.25">
      <c r="A41" s="4"/>
      <c r="B41" s="25">
        <v>80153</v>
      </c>
      <c r="C41" s="44"/>
      <c r="D41" s="30" t="s">
        <v>62</v>
      </c>
      <c r="E41" s="45">
        <f>E42</f>
        <v>0</v>
      </c>
      <c r="F41" s="45">
        <f t="shared" ref="F41:G41" si="15">F42</f>
        <v>194204.05</v>
      </c>
      <c r="G41" s="45">
        <f t="shared" si="15"/>
        <v>194204.05</v>
      </c>
      <c r="H41" s="45">
        <f>H43+H44</f>
        <v>0</v>
      </c>
      <c r="I41" s="45">
        <f t="shared" ref="I41:J41" si="16">I43+I44</f>
        <v>194204.05</v>
      </c>
      <c r="J41" s="45">
        <f t="shared" si="16"/>
        <v>194204.05</v>
      </c>
    </row>
    <row r="42" spans="1:10" ht="57" x14ac:dyDescent="0.25">
      <c r="A42" s="4"/>
      <c r="B42" s="4"/>
      <c r="C42" s="32">
        <v>2010</v>
      </c>
      <c r="D42" s="17" t="s">
        <v>37</v>
      </c>
      <c r="E42" s="33">
        <v>0</v>
      </c>
      <c r="F42" s="33">
        <v>194204.05</v>
      </c>
      <c r="G42" s="33">
        <f>E42+F42</f>
        <v>194204.05</v>
      </c>
      <c r="H42" s="33"/>
      <c r="I42" s="33"/>
      <c r="J42" s="33"/>
    </row>
    <row r="43" spans="1:10" x14ac:dyDescent="0.25">
      <c r="A43" s="4"/>
      <c r="B43" s="4"/>
      <c r="C43" s="32">
        <v>4210</v>
      </c>
      <c r="D43" s="17" t="s">
        <v>17</v>
      </c>
      <c r="E43" s="33"/>
      <c r="F43" s="33"/>
      <c r="G43" s="33"/>
      <c r="H43" s="33">
        <v>0</v>
      </c>
      <c r="I43" s="33">
        <v>1922.78</v>
      </c>
      <c r="J43" s="33">
        <f>H43+I43</f>
        <v>1922.78</v>
      </c>
    </row>
    <row r="44" spans="1:10" x14ac:dyDescent="0.25">
      <c r="A44" s="4"/>
      <c r="B44" s="4"/>
      <c r="C44" s="32">
        <v>4240</v>
      </c>
      <c r="D44" s="17" t="s">
        <v>63</v>
      </c>
      <c r="E44" s="33"/>
      <c r="F44" s="33"/>
      <c r="G44" s="33"/>
      <c r="H44" s="33">
        <v>0</v>
      </c>
      <c r="I44" s="33">
        <v>192281.27</v>
      </c>
      <c r="J44" s="33">
        <f>H44+I44</f>
        <v>192281.27</v>
      </c>
    </row>
    <row r="45" spans="1:10" x14ac:dyDescent="0.25">
      <c r="A45" s="21">
        <v>851</v>
      </c>
      <c r="B45" s="21"/>
      <c r="C45" s="21"/>
      <c r="D45" s="21" t="s">
        <v>24</v>
      </c>
      <c r="E45" s="23">
        <f>E46</f>
        <v>5000</v>
      </c>
      <c r="F45" s="23">
        <f t="shared" ref="F45:J45" si="17">F46</f>
        <v>0</v>
      </c>
      <c r="G45" s="23">
        <f t="shared" si="17"/>
        <v>5000</v>
      </c>
      <c r="H45" s="23">
        <f t="shared" si="17"/>
        <v>4999.9999999999991</v>
      </c>
      <c r="I45" s="23">
        <f t="shared" si="17"/>
        <v>0</v>
      </c>
      <c r="J45" s="23">
        <f t="shared" si="17"/>
        <v>4999.9999999999991</v>
      </c>
    </row>
    <row r="46" spans="1:10" x14ac:dyDescent="0.25">
      <c r="A46" s="4"/>
      <c r="B46" s="26">
        <v>85195</v>
      </c>
      <c r="C46" s="44"/>
      <c r="D46" s="30" t="s">
        <v>21</v>
      </c>
      <c r="E46" s="45">
        <f>E47</f>
        <v>5000</v>
      </c>
      <c r="F46" s="45">
        <f t="shared" ref="F46:G46" si="18">F47</f>
        <v>0</v>
      </c>
      <c r="G46" s="45">
        <f t="shared" si="18"/>
        <v>5000</v>
      </c>
      <c r="H46" s="45">
        <f>H48+H49+H50</f>
        <v>4999.9999999999991</v>
      </c>
      <c r="I46" s="45">
        <f t="shared" ref="I46:J46" si="19">I48+I49+I50</f>
        <v>0</v>
      </c>
      <c r="J46" s="45">
        <f t="shared" si="19"/>
        <v>4999.9999999999991</v>
      </c>
    </row>
    <row r="47" spans="1:10" ht="57" x14ac:dyDescent="0.25">
      <c r="A47" s="4"/>
      <c r="B47" s="4"/>
      <c r="C47" s="32">
        <v>2010</v>
      </c>
      <c r="D47" s="17" t="s">
        <v>37</v>
      </c>
      <c r="E47" s="33">
        <v>5000</v>
      </c>
      <c r="F47" s="33"/>
      <c r="G47" s="33">
        <f>E47+F47</f>
        <v>5000</v>
      </c>
      <c r="H47" s="33"/>
      <c r="I47" s="33"/>
      <c r="J47" s="33"/>
    </row>
    <row r="48" spans="1:10" x14ac:dyDescent="0.25">
      <c r="A48" s="4"/>
      <c r="B48" s="4"/>
      <c r="C48" s="32">
        <v>4010</v>
      </c>
      <c r="D48" s="17" t="s">
        <v>9</v>
      </c>
      <c r="E48" s="33"/>
      <c r="F48" s="33"/>
      <c r="G48" s="33"/>
      <c r="H48" s="33">
        <v>4178.16</v>
      </c>
      <c r="I48" s="33"/>
      <c r="J48" s="33">
        <f>H48+I48</f>
        <v>4178.16</v>
      </c>
    </row>
    <row r="49" spans="1:10" x14ac:dyDescent="0.25">
      <c r="A49" s="4"/>
      <c r="B49" s="4"/>
      <c r="C49" s="32">
        <v>4110</v>
      </c>
      <c r="D49" s="17" t="s">
        <v>9</v>
      </c>
      <c r="E49" s="33"/>
      <c r="F49" s="33"/>
      <c r="G49" s="33"/>
      <c r="H49" s="33">
        <v>719.48</v>
      </c>
      <c r="I49" s="33"/>
      <c r="J49" s="33">
        <f t="shared" ref="J49:J50" si="20">H49+I49</f>
        <v>719.48</v>
      </c>
    </row>
    <row r="50" spans="1:10" ht="34.5" x14ac:dyDescent="0.25">
      <c r="A50" s="4"/>
      <c r="B50" s="4"/>
      <c r="C50" s="32">
        <v>4120</v>
      </c>
      <c r="D50" s="17" t="s">
        <v>16</v>
      </c>
      <c r="E50" s="33"/>
      <c r="F50" s="33"/>
      <c r="G50" s="33"/>
      <c r="H50" s="33">
        <v>102.36</v>
      </c>
      <c r="I50" s="33"/>
      <c r="J50" s="33">
        <f t="shared" si="20"/>
        <v>102.36</v>
      </c>
    </row>
    <row r="51" spans="1:10" x14ac:dyDescent="0.25">
      <c r="A51" s="21">
        <v>852</v>
      </c>
      <c r="B51" s="21"/>
      <c r="C51" s="21"/>
      <c r="D51" s="29" t="s">
        <v>10</v>
      </c>
      <c r="E51" s="23">
        <f>E52+E72+E68</f>
        <v>1193959</v>
      </c>
      <c r="F51" s="23">
        <f t="shared" ref="F51:G51" si="21">F52+F72+F68</f>
        <v>0</v>
      </c>
      <c r="G51" s="23">
        <f t="shared" si="21"/>
        <v>1193959</v>
      </c>
      <c r="H51" s="43">
        <f>H52+H72+H68</f>
        <v>1193959</v>
      </c>
      <c r="I51" s="43">
        <f t="shared" ref="I51:J51" si="22">I52+I72+I68</f>
        <v>0</v>
      </c>
      <c r="J51" s="43">
        <f t="shared" si="22"/>
        <v>1193959</v>
      </c>
    </row>
    <row r="52" spans="1:10" x14ac:dyDescent="0.25">
      <c r="A52" s="24"/>
      <c r="B52" s="25">
        <v>85203</v>
      </c>
      <c r="C52" s="26"/>
      <c r="D52" s="30" t="s">
        <v>44</v>
      </c>
      <c r="E52" s="28">
        <f>E53</f>
        <v>689959</v>
      </c>
      <c r="F52" s="28">
        <f t="shared" ref="F52:G52" si="23">F53</f>
        <v>0</v>
      </c>
      <c r="G52" s="28">
        <f t="shared" si="23"/>
        <v>689959</v>
      </c>
      <c r="H52" s="28">
        <f>H54+H55+H56+H57+H58+H59+H60+H61+H62+H63+H64+H65+H66+H67</f>
        <v>689959</v>
      </c>
      <c r="I52" s="28">
        <f t="shared" ref="I52:J52" si="24">I54+I55+I56+I57+I58+I59+I60+I61+I62+I63+I64+I65+I66+I67</f>
        <v>0</v>
      </c>
      <c r="J52" s="28">
        <f t="shared" si="24"/>
        <v>689959</v>
      </c>
    </row>
    <row r="53" spans="1:10" ht="48.75" customHeight="1" x14ac:dyDescent="0.25">
      <c r="A53" s="4"/>
      <c r="B53" s="4"/>
      <c r="C53" s="4">
        <v>2010</v>
      </c>
      <c r="D53" s="17" t="s">
        <v>37</v>
      </c>
      <c r="E53" s="5">
        <v>689959</v>
      </c>
      <c r="F53" s="5"/>
      <c r="G53" s="5">
        <f>E53+F53</f>
        <v>689959</v>
      </c>
      <c r="H53" s="5"/>
      <c r="I53" s="5"/>
      <c r="J53" s="4"/>
    </row>
    <row r="54" spans="1:10" ht="27.75" customHeight="1" x14ac:dyDescent="0.25">
      <c r="A54" s="4"/>
      <c r="B54" s="4"/>
      <c r="C54" s="4">
        <v>3020</v>
      </c>
      <c r="D54" s="17" t="s">
        <v>13</v>
      </c>
      <c r="E54" s="4"/>
      <c r="F54" s="4"/>
      <c r="G54" s="4"/>
      <c r="H54" s="5">
        <v>2000</v>
      </c>
      <c r="I54" s="5"/>
      <c r="J54" s="5">
        <f>H54+I54</f>
        <v>2000</v>
      </c>
    </row>
    <row r="55" spans="1:10" ht="14.45" customHeight="1" x14ac:dyDescent="0.25">
      <c r="A55" s="4"/>
      <c r="B55" s="4"/>
      <c r="C55" s="4">
        <v>4010</v>
      </c>
      <c r="D55" s="17" t="s">
        <v>9</v>
      </c>
      <c r="E55" s="4"/>
      <c r="F55" s="4"/>
      <c r="G55" s="4"/>
      <c r="H55" s="5">
        <v>350660</v>
      </c>
      <c r="I55" s="5"/>
      <c r="J55" s="5">
        <f t="shared" ref="J55:J67" si="25">H55+I55</f>
        <v>350660</v>
      </c>
    </row>
    <row r="56" spans="1:10" ht="14.45" customHeight="1" x14ac:dyDescent="0.25">
      <c r="A56" s="4"/>
      <c r="B56" s="4"/>
      <c r="C56" s="4">
        <v>4040</v>
      </c>
      <c r="D56" s="17" t="s">
        <v>14</v>
      </c>
      <c r="E56" s="4"/>
      <c r="F56" s="4"/>
      <c r="G56" s="4"/>
      <c r="H56" s="5">
        <v>20000</v>
      </c>
      <c r="I56" s="5"/>
      <c r="J56" s="5">
        <f t="shared" si="25"/>
        <v>20000</v>
      </c>
    </row>
    <row r="57" spans="1:10" ht="14.45" customHeight="1" x14ac:dyDescent="0.25">
      <c r="A57" s="4"/>
      <c r="B57" s="4"/>
      <c r="C57" s="4">
        <v>4110</v>
      </c>
      <c r="D57" s="17" t="s">
        <v>15</v>
      </c>
      <c r="E57" s="4"/>
      <c r="F57" s="4"/>
      <c r="G57" s="4"/>
      <c r="H57" s="5">
        <v>64060</v>
      </c>
      <c r="I57" s="5"/>
      <c r="J57" s="5">
        <f t="shared" si="25"/>
        <v>64060</v>
      </c>
    </row>
    <row r="58" spans="1:10" ht="37.5" customHeight="1" x14ac:dyDescent="0.25">
      <c r="A58" s="4"/>
      <c r="B58" s="4"/>
      <c r="C58" s="4">
        <v>4120</v>
      </c>
      <c r="D58" s="17" t="s">
        <v>16</v>
      </c>
      <c r="E58" s="4"/>
      <c r="F58" s="4"/>
      <c r="G58" s="4"/>
      <c r="H58" s="5">
        <v>9000</v>
      </c>
      <c r="I58" s="5"/>
      <c r="J58" s="5">
        <f t="shared" si="25"/>
        <v>9000</v>
      </c>
    </row>
    <row r="59" spans="1:10" ht="14.45" customHeight="1" x14ac:dyDescent="0.25">
      <c r="A59" s="4"/>
      <c r="B59" s="4"/>
      <c r="C59" s="4">
        <v>4170</v>
      </c>
      <c r="D59" s="17" t="s">
        <v>25</v>
      </c>
      <c r="E59" s="4"/>
      <c r="F59" s="4"/>
      <c r="G59" s="4"/>
      <c r="H59" s="5">
        <v>7000</v>
      </c>
      <c r="I59" s="5"/>
      <c r="J59" s="5">
        <f t="shared" si="25"/>
        <v>7000</v>
      </c>
    </row>
    <row r="60" spans="1:10" ht="14.45" customHeight="1" x14ac:dyDescent="0.25">
      <c r="A60" s="4"/>
      <c r="B60" s="4"/>
      <c r="C60" s="4">
        <v>4210</v>
      </c>
      <c r="D60" s="17" t="s">
        <v>17</v>
      </c>
      <c r="E60" s="4"/>
      <c r="F60" s="4"/>
      <c r="G60" s="4"/>
      <c r="H60" s="5">
        <v>50451</v>
      </c>
      <c r="I60" s="5"/>
      <c r="J60" s="5">
        <f t="shared" si="25"/>
        <v>50451</v>
      </c>
    </row>
    <row r="61" spans="1:10" ht="14.45" customHeight="1" x14ac:dyDescent="0.25">
      <c r="A61" s="4"/>
      <c r="B61" s="4"/>
      <c r="C61" s="4">
        <v>4260</v>
      </c>
      <c r="D61" s="17" t="s">
        <v>18</v>
      </c>
      <c r="E61" s="4"/>
      <c r="F61" s="4"/>
      <c r="G61" s="4"/>
      <c r="H61" s="5">
        <v>16000</v>
      </c>
      <c r="I61" s="5"/>
      <c r="J61" s="5">
        <f t="shared" si="25"/>
        <v>16000</v>
      </c>
    </row>
    <row r="62" spans="1:10" ht="14.45" customHeight="1" x14ac:dyDescent="0.25">
      <c r="A62" s="4"/>
      <c r="B62" s="4"/>
      <c r="C62" s="4">
        <v>4280</v>
      </c>
      <c r="D62" s="17" t="s">
        <v>45</v>
      </c>
      <c r="E62" s="4"/>
      <c r="F62" s="4"/>
      <c r="G62" s="4"/>
      <c r="H62" s="5">
        <v>500</v>
      </c>
      <c r="I62" s="5"/>
      <c r="J62" s="5">
        <f t="shared" si="25"/>
        <v>500</v>
      </c>
    </row>
    <row r="63" spans="1:10" ht="14.45" customHeight="1" x14ac:dyDescent="0.25">
      <c r="A63" s="4"/>
      <c r="B63" s="4"/>
      <c r="C63" s="4">
        <v>4300</v>
      </c>
      <c r="D63" s="17" t="s">
        <v>7</v>
      </c>
      <c r="E63" s="4"/>
      <c r="F63" s="4"/>
      <c r="G63" s="4"/>
      <c r="H63" s="5">
        <v>156660</v>
      </c>
      <c r="I63" s="5"/>
      <c r="J63" s="5">
        <v>156660</v>
      </c>
    </row>
    <row r="64" spans="1:10" ht="25.5" customHeight="1" x14ac:dyDescent="0.25">
      <c r="A64" s="4"/>
      <c r="B64" s="4"/>
      <c r="C64" s="4">
        <v>4360</v>
      </c>
      <c r="D64" s="17" t="s">
        <v>26</v>
      </c>
      <c r="E64" s="4"/>
      <c r="F64" s="4"/>
      <c r="G64" s="4"/>
      <c r="H64" s="5">
        <v>2000</v>
      </c>
      <c r="I64" s="5"/>
      <c r="J64" s="5">
        <f t="shared" si="25"/>
        <v>2000</v>
      </c>
    </row>
    <row r="65" spans="1:10" ht="14.45" customHeight="1" x14ac:dyDescent="0.25">
      <c r="A65" s="4"/>
      <c r="B65" s="4"/>
      <c r="C65" s="4">
        <v>4410</v>
      </c>
      <c r="D65" s="17" t="s">
        <v>27</v>
      </c>
      <c r="E65" s="4"/>
      <c r="F65" s="4"/>
      <c r="G65" s="4"/>
      <c r="H65" s="5">
        <v>1000</v>
      </c>
      <c r="I65" s="5"/>
      <c r="J65" s="5">
        <f t="shared" si="25"/>
        <v>1000</v>
      </c>
    </row>
    <row r="66" spans="1:10" ht="25.5" customHeight="1" x14ac:dyDescent="0.25">
      <c r="A66" s="4"/>
      <c r="B66" s="4"/>
      <c r="C66" s="4">
        <v>4440</v>
      </c>
      <c r="D66" s="17" t="s">
        <v>19</v>
      </c>
      <c r="E66" s="4"/>
      <c r="F66" s="4"/>
      <c r="G66" s="4"/>
      <c r="H66" s="5">
        <v>7628</v>
      </c>
      <c r="I66" s="5"/>
      <c r="J66" s="5">
        <f t="shared" si="25"/>
        <v>7628</v>
      </c>
    </row>
    <row r="67" spans="1:10" ht="26.25" customHeight="1" x14ac:dyDescent="0.25">
      <c r="A67" s="4"/>
      <c r="B67" s="4"/>
      <c r="C67" s="4">
        <v>4700</v>
      </c>
      <c r="D67" s="17" t="s">
        <v>46</v>
      </c>
      <c r="E67" s="4"/>
      <c r="F67" s="4"/>
      <c r="G67" s="4"/>
      <c r="H67" s="5">
        <v>3000</v>
      </c>
      <c r="I67" s="5"/>
      <c r="J67" s="5">
        <f t="shared" si="25"/>
        <v>3000</v>
      </c>
    </row>
    <row r="68" spans="1:10" ht="15" customHeight="1" x14ac:dyDescent="0.25">
      <c r="A68" s="4"/>
      <c r="B68" s="25">
        <v>85215</v>
      </c>
      <c r="C68" s="26"/>
      <c r="D68" s="30" t="s">
        <v>47</v>
      </c>
      <c r="E68" s="28">
        <f>E69</f>
        <v>10000</v>
      </c>
      <c r="F68" s="28">
        <f t="shared" ref="F68:G68" si="26">F69</f>
        <v>0</v>
      </c>
      <c r="G68" s="28">
        <f t="shared" si="26"/>
        <v>10000</v>
      </c>
      <c r="H68" s="28">
        <f>H70+H71</f>
        <v>10000</v>
      </c>
      <c r="I68" s="28">
        <f t="shared" ref="I68:J68" si="27">I70+I71</f>
        <v>0</v>
      </c>
      <c r="J68" s="28">
        <f t="shared" si="27"/>
        <v>10000</v>
      </c>
    </row>
    <row r="69" spans="1:10" ht="58.5" customHeight="1" x14ac:dyDescent="0.25">
      <c r="A69" s="4"/>
      <c r="B69" s="4"/>
      <c r="C69" s="4">
        <v>2010</v>
      </c>
      <c r="D69" s="17" t="s">
        <v>37</v>
      </c>
      <c r="E69" s="5">
        <v>10000</v>
      </c>
      <c r="F69" s="5">
        <v>0</v>
      </c>
      <c r="G69" s="5">
        <f>E69+F69</f>
        <v>10000</v>
      </c>
      <c r="H69" s="5"/>
      <c r="I69" s="5"/>
      <c r="J69" s="5"/>
    </row>
    <row r="70" spans="1:10" ht="14.45" customHeight="1" x14ac:dyDescent="0.25">
      <c r="A70" s="4"/>
      <c r="B70" s="4"/>
      <c r="C70" s="4">
        <v>3110</v>
      </c>
      <c r="D70" s="17" t="s">
        <v>12</v>
      </c>
      <c r="E70" s="5"/>
      <c r="F70" s="5"/>
      <c r="G70" s="5"/>
      <c r="H70" s="5">
        <v>9803.92</v>
      </c>
      <c r="I70" s="5"/>
      <c r="J70" s="5">
        <f>H70+I70</f>
        <v>9803.92</v>
      </c>
    </row>
    <row r="71" spans="1:10" ht="14.45" customHeight="1" x14ac:dyDescent="0.25">
      <c r="A71" s="4"/>
      <c r="B71" s="4"/>
      <c r="C71" s="4">
        <v>4210</v>
      </c>
      <c r="D71" s="17" t="s">
        <v>17</v>
      </c>
      <c r="E71" s="5"/>
      <c r="F71" s="5"/>
      <c r="G71" s="5"/>
      <c r="H71" s="5">
        <v>196.08</v>
      </c>
      <c r="I71" s="5"/>
      <c r="J71" s="5">
        <f>H71+I71</f>
        <v>196.08</v>
      </c>
    </row>
    <row r="72" spans="1:10" ht="24.75" customHeight="1" x14ac:dyDescent="0.25">
      <c r="A72" s="4"/>
      <c r="B72" s="25">
        <v>85228</v>
      </c>
      <c r="C72" s="26"/>
      <c r="D72" s="30" t="s">
        <v>48</v>
      </c>
      <c r="E72" s="28">
        <f>E73</f>
        <v>494000</v>
      </c>
      <c r="F72" s="28">
        <f t="shared" ref="F72:G72" si="28">F73</f>
        <v>0</v>
      </c>
      <c r="G72" s="28">
        <f t="shared" si="28"/>
        <v>494000</v>
      </c>
      <c r="H72" s="28">
        <f>H74</f>
        <v>494000</v>
      </c>
      <c r="I72" s="28">
        <f t="shared" ref="I72:J72" si="29">I74</f>
        <v>0</v>
      </c>
      <c r="J72" s="28">
        <f t="shared" si="29"/>
        <v>494000</v>
      </c>
    </row>
    <row r="73" spans="1:10" ht="60.75" customHeight="1" x14ac:dyDescent="0.25">
      <c r="A73" s="4"/>
      <c r="B73" s="4"/>
      <c r="C73" s="4">
        <v>2010</v>
      </c>
      <c r="D73" s="17" t="s">
        <v>37</v>
      </c>
      <c r="E73" s="5">
        <v>494000</v>
      </c>
      <c r="F73" s="5"/>
      <c r="G73" s="5">
        <f>E73+F73</f>
        <v>494000</v>
      </c>
      <c r="H73" s="5"/>
      <c r="I73" s="5"/>
      <c r="J73" s="4"/>
    </row>
    <row r="74" spans="1:10" ht="15.75" customHeight="1" x14ac:dyDescent="0.25">
      <c r="A74" s="4"/>
      <c r="B74" s="4"/>
      <c r="C74" s="4">
        <v>4300</v>
      </c>
      <c r="D74" s="17" t="s">
        <v>7</v>
      </c>
      <c r="E74" s="4"/>
      <c r="F74" s="4"/>
      <c r="G74" s="4"/>
      <c r="H74" s="5">
        <v>494000</v>
      </c>
      <c r="I74" s="5"/>
      <c r="J74" s="5">
        <f>H74+I74</f>
        <v>494000</v>
      </c>
    </row>
    <row r="75" spans="1:10" x14ac:dyDescent="0.25">
      <c r="A75" s="21">
        <v>855</v>
      </c>
      <c r="B75" s="21"/>
      <c r="C75" s="21"/>
      <c r="D75" s="29" t="s">
        <v>49</v>
      </c>
      <c r="E75" s="23">
        <f>E76+E108+E88+E103</f>
        <v>25583378</v>
      </c>
      <c r="F75" s="23">
        <f>F76+F108+F88+F103</f>
        <v>0</v>
      </c>
      <c r="G75" s="23">
        <f>G76+G108+G88+G103</f>
        <v>25583378</v>
      </c>
      <c r="H75" s="23">
        <f>H76+H108+H88+H103</f>
        <v>25583378</v>
      </c>
      <c r="I75" s="23">
        <f t="shared" ref="I75:J75" si="30">I76+I108+I88+I103</f>
        <v>0</v>
      </c>
      <c r="J75" s="23">
        <f t="shared" si="30"/>
        <v>25583378</v>
      </c>
    </row>
    <row r="76" spans="1:10" ht="15" customHeight="1" x14ac:dyDescent="0.25">
      <c r="A76" s="24"/>
      <c r="B76" s="25">
        <v>85501</v>
      </c>
      <c r="C76" s="26"/>
      <c r="D76" s="30" t="s">
        <v>50</v>
      </c>
      <c r="E76" s="28">
        <f>E77</f>
        <v>18019837</v>
      </c>
      <c r="F76" s="28">
        <f t="shared" ref="F76:G76" si="31">F77</f>
        <v>0</v>
      </c>
      <c r="G76" s="28">
        <f t="shared" si="31"/>
        <v>18019837</v>
      </c>
      <c r="H76" s="28">
        <f>H78+H79+H80+H81+H82+H83+H84+H85+H86+H87</f>
        <v>18019837</v>
      </c>
      <c r="I76" s="28">
        <f t="shared" ref="I76:J76" si="32">I78+I79+I80+I81+I82+I83+I84+I85+I86+I87</f>
        <v>0</v>
      </c>
      <c r="J76" s="28">
        <f t="shared" si="32"/>
        <v>18019837</v>
      </c>
    </row>
    <row r="77" spans="1:10" ht="69.75" customHeight="1" x14ac:dyDescent="0.25">
      <c r="A77" s="4"/>
      <c r="B77" s="4"/>
      <c r="C77" s="4">
        <v>2060</v>
      </c>
      <c r="D77" s="17" t="s">
        <v>51</v>
      </c>
      <c r="E77" s="5">
        <v>18019837</v>
      </c>
      <c r="F77" s="5"/>
      <c r="G77" s="5">
        <f>E77+F77</f>
        <v>18019837</v>
      </c>
      <c r="H77" s="5"/>
      <c r="I77" s="5"/>
      <c r="J77" s="4"/>
    </row>
    <row r="78" spans="1:10" ht="14.45" customHeight="1" x14ac:dyDescent="0.25">
      <c r="A78" s="4"/>
      <c r="B78" s="4"/>
      <c r="C78" s="4">
        <v>3110</v>
      </c>
      <c r="D78" s="17" t="s">
        <v>12</v>
      </c>
      <c r="E78" s="4"/>
      <c r="F78" s="4"/>
      <c r="G78" s="4"/>
      <c r="H78" s="5">
        <v>17845757</v>
      </c>
      <c r="I78" s="5"/>
      <c r="J78" s="5">
        <f>H78+I78</f>
        <v>17845757</v>
      </c>
    </row>
    <row r="79" spans="1:10" ht="14.45" customHeight="1" x14ac:dyDescent="0.25">
      <c r="A79" s="4"/>
      <c r="B79" s="4"/>
      <c r="C79" s="4">
        <v>4010</v>
      </c>
      <c r="D79" s="17" t="s">
        <v>9</v>
      </c>
      <c r="E79" s="4"/>
      <c r="F79" s="4"/>
      <c r="G79" s="4"/>
      <c r="H79" s="5">
        <v>110000</v>
      </c>
      <c r="I79" s="5"/>
      <c r="J79" s="5">
        <f t="shared" ref="J79:J87" si="33">H79+I79</f>
        <v>110000</v>
      </c>
    </row>
    <row r="80" spans="1:10" ht="14.45" customHeight="1" x14ac:dyDescent="0.25">
      <c r="A80" s="4"/>
      <c r="B80" s="4"/>
      <c r="C80" s="4">
        <v>4040</v>
      </c>
      <c r="D80" s="17" t="s">
        <v>14</v>
      </c>
      <c r="E80" s="4"/>
      <c r="F80" s="4"/>
      <c r="G80" s="4"/>
      <c r="H80" s="5">
        <v>9770</v>
      </c>
      <c r="I80" s="5"/>
      <c r="J80" s="5">
        <f t="shared" si="33"/>
        <v>9770</v>
      </c>
    </row>
    <row r="81" spans="1:10" ht="14.45" customHeight="1" x14ac:dyDescent="0.25">
      <c r="A81" s="4"/>
      <c r="B81" s="4"/>
      <c r="C81" s="4">
        <v>4110</v>
      </c>
      <c r="D81" s="17" t="s">
        <v>15</v>
      </c>
      <c r="E81" s="4"/>
      <c r="F81" s="4"/>
      <c r="G81" s="4"/>
      <c r="H81" s="5">
        <v>15665</v>
      </c>
      <c r="I81" s="5"/>
      <c r="J81" s="5">
        <f t="shared" si="33"/>
        <v>15665</v>
      </c>
    </row>
    <row r="82" spans="1:10" ht="34.5" customHeight="1" x14ac:dyDescent="0.25">
      <c r="A82" s="4"/>
      <c r="B82" s="4"/>
      <c r="C82" s="4">
        <v>4120</v>
      </c>
      <c r="D82" s="17" t="s">
        <v>16</v>
      </c>
      <c r="E82" s="4"/>
      <c r="F82" s="4"/>
      <c r="G82" s="4"/>
      <c r="H82" s="5">
        <v>2000</v>
      </c>
      <c r="I82" s="5"/>
      <c r="J82" s="5">
        <f t="shared" si="33"/>
        <v>2000</v>
      </c>
    </row>
    <row r="83" spans="1:10" ht="14.45" customHeight="1" x14ac:dyDescent="0.25">
      <c r="A83" s="4"/>
      <c r="B83" s="4"/>
      <c r="C83" s="4">
        <v>4210</v>
      </c>
      <c r="D83" s="17" t="s">
        <v>17</v>
      </c>
      <c r="E83" s="4"/>
      <c r="F83" s="4"/>
      <c r="G83" s="4"/>
      <c r="H83" s="5">
        <v>9000</v>
      </c>
      <c r="I83" s="5"/>
      <c r="J83" s="5">
        <f t="shared" si="33"/>
        <v>9000</v>
      </c>
    </row>
    <row r="84" spans="1:10" ht="14.45" customHeight="1" x14ac:dyDescent="0.25">
      <c r="A84" s="4"/>
      <c r="B84" s="4"/>
      <c r="C84" s="4">
        <v>4260</v>
      </c>
      <c r="D84" s="17" t="s">
        <v>18</v>
      </c>
      <c r="E84" s="4"/>
      <c r="F84" s="4"/>
      <c r="G84" s="4"/>
      <c r="H84" s="5">
        <v>2500</v>
      </c>
      <c r="I84" s="5"/>
      <c r="J84" s="5">
        <f t="shared" si="33"/>
        <v>2500</v>
      </c>
    </row>
    <row r="85" spans="1:10" ht="14.45" customHeight="1" x14ac:dyDescent="0.25">
      <c r="A85" s="4"/>
      <c r="B85" s="4"/>
      <c r="C85" s="4">
        <v>4300</v>
      </c>
      <c r="D85" s="17" t="s">
        <v>7</v>
      </c>
      <c r="E85" s="4"/>
      <c r="F85" s="4"/>
      <c r="G85" s="4"/>
      <c r="H85" s="5">
        <v>20000</v>
      </c>
      <c r="I85" s="5"/>
      <c r="J85" s="5">
        <f t="shared" si="33"/>
        <v>20000</v>
      </c>
    </row>
    <row r="86" spans="1:10" ht="23.25" x14ac:dyDescent="0.25">
      <c r="A86" s="4"/>
      <c r="B86" s="4"/>
      <c r="C86" s="4">
        <v>4440</v>
      </c>
      <c r="D86" s="17" t="s">
        <v>19</v>
      </c>
      <c r="E86" s="4"/>
      <c r="F86" s="4"/>
      <c r="G86" s="4"/>
      <c r="H86" s="5">
        <v>2370</v>
      </c>
      <c r="I86" s="5"/>
      <c r="J86" s="5">
        <f t="shared" si="33"/>
        <v>2370</v>
      </c>
    </row>
    <row r="87" spans="1:10" ht="24.75" customHeight="1" x14ac:dyDescent="0.25">
      <c r="A87" s="4"/>
      <c r="B87" s="4"/>
      <c r="C87" s="4">
        <v>4700</v>
      </c>
      <c r="D87" s="17" t="s">
        <v>20</v>
      </c>
      <c r="E87" s="4"/>
      <c r="F87" s="4"/>
      <c r="G87" s="4"/>
      <c r="H87" s="5">
        <v>2775</v>
      </c>
      <c r="I87" s="5"/>
      <c r="J87" s="5">
        <f t="shared" si="33"/>
        <v>2775</v>
      </c>
    </row>
    <row r="88" spans="1:10" ht="46.5" customHeight="1" x14ac:dyDescent="0.25">
      <c r="A88" s="4"/>
      <c r="B88" s="25">
        <v>85502</v>
      </c>
      <c r="C88" s="26"/>
      <c r="D88" s="30" t="s">
        <v>52</v>
      </c>
      <c r="E88" s="28">
        <f>E89</f>
        <v>7501964</v>
      </c>
      <c r="F88" s="28">
        <f t="shared" ref="F88:G88" si="34">F89</f>
        <v>0</v>
      </c>
      <c r="G88" s="28">
        <f t="shared" si="34"/>
        <v>7501964</v>
      </c>
      <c r="H88" s="28">
        <f>H90+H91+H92+H93+H94+H95+H96+H97+H98+H99+H100+H101+H102</f>
        <v>7501964</v>
      </c>
      <c r="I88" s="28">
        <f t="shared" ref="I88:J88" si="35">I90+I91+I92+I93+I94+I95+I96+I97+I98+I99+I100+I101+I102</f>
        <v>0</v>
      </c>
      <c r="J88" s="28">
        <f t="shared" si="35"/>
        <v>7501964</v>
      </c>
    </row>
    <row r="89" spans="1:10" ht="60" customHeight="1" x14ac:dyDescent="0.25">
      <c r="A89" s="4"/>
      <c r="B89" s="4"/>
      <c r="C89" s="4">
        <v>2010</v>
      </c>
      <c r="D89" s="17" t="s">
        <v>37</v>
      </c>
      <c r="E89" s="5">
        <v>7501964</v>
      </c>
      <c r="F89" s="5"/>
      <c r="G89" s="5">
        <f>E89+F89</f>
        <v>7501964</v>
      </c>
      <c r="H89" s="5"/>
      <c r="I89" s="5"/>
      <c r="J89" s="4"/>
    </row>
    <row r="90" spans="1:10" ht="14.45" customHeight="1" x14ac:dyDescent="0.25">
      <c r="A90" s="4"/>
      <c r="B90" s="4"/>
      <c r="C90" s="4">
        <v>3110</v>
      </c>
      <c r="D90" s="17" t="s">
        <v>12</v>
      </c>
      <c r="E90" s="4"/>
      <c r="F90" s="4"/>
      <c r="G90" s="4"/>
      <c r="H90" s="5">
        <v>7045524</v>
      </c>
      <c r="I90" s="5"/>
      <c r="J90" s="5">
        <f>H90+I90</f>
        <v>7045524</v>
      </c>
    </row>
    <row r="91" spans="1:10" ht="14.45" customHeight="1" x14ac:dyDescent="0.25">
      <c r="A91" s="4"/>
      <c r="B91" s="4"/>
      <c r="C91" s="4">
        <v>4010</v>
      </c>
      <c r="D91" s="17" t="s">
        <v>9</v>
      </c>
      <c r="E91" s="4"/>
      <c r="F91" s="4"/>
      <c r="G91" s="4"/>
      <c r="H91" s="5">
        <v>110000</v>
      </c>
      <c r="I91" s="5"/>
      <c r="J91" s="5">
        <f t="shared" ref="J91:J102" si="36">H91+I91</f>
        <v>110000</v>
      </c>
    </row>
    <row r="92" spans="1:10" ht="14.45" customHeight="1" x14ac:dyDescent="0.25">
      <c r="A92" s="4"/>
      <c r="B92" s="4"/>
      <c r="C92" s="4">
        <v>4040</v>
      </c>
      <c r="D92" s="17" t="s">
        <v>14</v>
      </c>
      <c r="E92" s="4"/>
      <c r="F92" s="4"/>
      <c r="G92" s="4"/>
      <c r="H92" s="5">
        <v>16100</v>
      </c>
      <c r="I92" s="5"/>
      <c r="J92" s="5">
        <f t="shared" si="36"/>
        <v>16100</v>
      </c>
    </row>
    <row r="93" spans="1:10" ht="14.45" customHeight="1" x14ac:dyDescent="0.25">
      <c r="A93" s="4"/>
      <c r="B93" s="4"/>
      <c r="C93" s="4">
        <v>4110</v>
      </c>
      <c r="D93" s="17" t="s">
        <v>15</v>
      </c>
      <c r="E93" s="4"/>
      <c r="F93" s="4"/>
      <c r="G93" s="4"/>
      <c r="H93" s="5">
        <v>270350</v>
      </c>
      <c r="I93" s="5"/>
      <c r="J93" s="5">
        <f t="shared" si="36"/>
        <v>270350</v>
      </c>
    </row>
    <row r="94" spans="1:10" ht="43.5" customHeight="1" x14ac:dyDescent="0.25">
      <c r="A94" s="4"/>
      <c r="B94" s="4"/>
      <c r="C94" s="4">
        <v>4120</v>
      </c>
      <c r="D94" s="17" t="s">
        <v>16</v>
      </c>
      <c r="E94" s="4"/>
      <c r="F94" s="4"/>
      <c r="G94" s="4"/>
      <c r="H94" s="5">
        <v>2820</v>
      </c>
      <c r="I94" s="5"/>
      <c r="J94" s="5">
        <f t="shared" si="36"/>
        <v>2820</v>
      </c>
    </row>
    <row r="95" spans="1:10" ht="14.45" customHeight="1" x14ac:dyDescent="0.25">
      <c r="A95" s="4"/>
      <c r="B95" s="4"/>
      <c r="C95" s="4">
        <v>4170</v>
      </c>
      <c r="D95" s="17" t="s">
        <v>25</v>
      </c>
      <c r="E95" s="4"/>
      <c r="F95" s="4"/>
      <c r="G95" s="4"/>
      <c r="H95" s="5">
        <v>5000</v>
      </c>
      <c r="I95" s="5"/>
      <c r="J95" s="5">
        <f t="shared" si="36"/>
        <v>5000</v>
      </c>
    </row>
    <row r="96" spans="1:10" ht="14.45" customHeight="1" x14ac:dyDescent="0.25">
      <c r="A96" s="4"/>
      <c r="B96" s="4"/>
      <c r="C96" s="4">
        <v>4210</v>
      </c>
      <c r="D96" s="17" t="s">
        <v>17</v>
      </c>
      <c r="E96" s="4"/>
      <c r="F96" s="4"/>
      <c r="G96" s="4"/>
      <c r="H96" s="5">
        <v>10000</v>
      </c>
      <c r="I96" s="5"/>
      <c r="J96" s="5">
        <f t="shared" si="36"/>
        <v>10000</v>
      </c>
    </row>
    <row r="97" spans="1:10" ht="14.45" customHeight="1" x14ac:dyDescent="0.25">
      <c r="A97" s="4"/>
      <c r="B97" s="4"/>
      <c r="C97" s="4">
        <v>4260</v>
      </c>
      <c r="D97" s="17" t="s">
        <v>18</v>
      </c>
      <c r="E97" s="4"/>
      <c r="F97" s="4"/>
      <c r="G97" s="4"/>
      <c r="H97" s="5">
        <v>3000</v>
      </c>
      <c r="I97" s="5"/>
      <c r="J97" s="5">
        <f t="shared" si="36"/>
        <v>3000</v>
      </c>
    </row>
    <row r="98" spans="1:10" ht="14.45" customHeight="1" x14ac:dyDescent="0.25">
      <c r="A98" s="4"/>
      <c r="B98" s="4"/>
      <c r="C98" s="4">
        <v>4300</v>
      </c>
      <c r="D98" s="17" t="s">
        <v>7</v>
      </c>
      <c r="E98" s="4"/>
      <c r="F98" s="4"/>
      <c r="G98" s="4"/>
      <c r="H98" s="5">
        <v>30000</v>
      </c>
      <c r="I98" s="5"/>
      <c r="J98" s="5">
        <f t="shared" si="36"/>
        <v>30000</v>
      </c>
    </row>
    <row r="99" spans="1:10" ht="28.5" customHeight="1" x14ac:dyDescent="0.25">
      <c r="A99" s="4"/>
      <c r="B99" s="4"/>
      <c r="C99" s="4">
        <v>4360</v>
      </c>
      <c r="D99" s="17" t="s">
        <v>26</v>
      </c>
      <c r="E99" s="4"/>
      <c r="F99" s="4"/>
      <c r="G99" s="4"/>
      <c r="H99" s="5">
        <v>1000</v>
      </c>
      <c r="I99" s="5"/>
      <c r="J99" s="5">
        <f t="shared" si="36"/>
        <v>1000</v>
      </c>
    </row>
    <row r="100" spans="1:10" ht="15" customHeight="1" x14ac:dyDescent="0.25">
      <c r="A100" s="4"/>
      <c r="B100" s="4"/>
      <c r="C100" s="4">
        <v>4430</v>
      </c>
      <c r="D100" s="17" t="s">
        <v>28</v>
      </c>
      <c r="E100" s="4"/>
      <c r="F100" s="4"/>
      <c r="G100" s="4"/>
      <c r="H100" s="5">
        <v>250</v>
      </c>
      <c r="I100" s="5"/>
      <c r="J100" s="5">
        <f t="shared" si="36"/>
        <v>250</v>
      </c>
    </row>
    <row r="101" spans="1:10" ht="26.25" customHeight="1" x14ac:dyDescent="0.25">
      <c r="A101" s="4"/>
      <c r="B101" s="4"/>
      <c r="C101" s="4">
        <v>4440</v>
      </c>
      <c r="D101" s="17" t="s">
        <v>19</v>
      </c>
      <c r="E101" s="4"/>
      <c r="F101" s="4"/>
      <c r="G101" s="4"/>
      <c r="H101" s="5">
        <v>4920</v>
      </c>
      <c r="I101" s="5"/>
      <c r="J101" s="5">
        <f t="shared" si="36"/>
        <v>4920</v>
      </c>
    </row>
    <row r="102" spans="1:10" ht="22.5" customHeight="1" x14ac:dyDescent="0.25">
      <c r="A102" s="4"/>
      <c r="B102" s="4"/>
      <c r="C102" s="4">
        <v>4700</v>
      </c>
      <c r="D102" s="17" t="s">
        <v>20</v>
      </c>
      <c r="E102" s="4"/>
      <c r="F102" s="4"/>
      <c r="G102" s="4"/>
      <c r="H102" s="5">
        <v>3000</v>
      </c>
      <c r="I102" s="5"/>
      <c r="J102" s="5">
        <f t="shared" si="36"/>
        <v>3000</v>
      </c>
    </row>
    <row r="103" spans="1:10" x14ac:dyDescent="0.25">
      <c r="A103" s="4"/>
      <c r="B103" s="25">
        <v>85503</v>
      </c>
      <c r="C103" s="26"/>
      <c r="D103" s="34" t="s">
        <v>53</v>
      </c>
      <c r="E103" s="28">
        <f>E104</f>
        <v>650</v>
      </c>
      <c r="F103" s="28">
        <f t="shared" ref="F103:G103" si="37">F104</f>
        <v>0</v>
      </c>
      <c r="G103" s="28">
        <f t="shared" si="37"/>
        <v>650</v>
      </c>
      <c r="H103" s="28">
        <f>H105+H106+H107</f>
        <v>649.99999999999989</v>
      </c>
      <c r="I103" s="28">
        <f t="shared" ref="I103:J103" si="38">I105+I106+I107</f>
        <v>0</v>
      </c>
      <c r="J103" s="28">
        <f t="shared" si="38"/>
        <v>649.99999999999989</v>
      </c>
    </row>
    <row r="104" spans="1:10" ht="60" customHeight="1" x14ac:dyDescent="0.25">
      <c r="A104" s="4"/>
      <c r="B104" s="4"/>
      <c r="C104" s="4">
        <v>2010</v>
      </c>
      <c r="D104" s="17" t="s">
        <v>37</v>
      </c>
      <c r="E104" s="5">
        <v>650</v>
      </c>
      <c r="F104" s="5"/>
      <c r="G104" s="5">
        <f>E104+F104</f>
        <v>650</v>
      </c>
      <c r="H104" s="5"/>
      <c r="I104" s="5"/>
      <c r="J104" s="5"/>
    </row>
    <row r="105" spans="1:10" ht="14.45" customHeight="1" x14ac:dyDescent="0.25">
      <c r="A105" s="4"/>
      <c r="B105" s="4"/>
      <c r="C105" s="4">
        <v>4010</v>
      </c>
      <c r="D105" s="17" t="s">
        <v>9</v>
      </c>
      <c r="E105" s="5"/>
      <c r="F105" s="5"/>
      <c r="G105" s="5"/>
      <c r="H105" s="5">
        <v>543.16</v>
      </c>
      <c r="I105" s="5"/>
      <c r="J105" s="5">
        <f>H105+I105</f>
        <v>543.16</v>
      </c>
    </row>
    <row r="106" spans="1:10" ht="14.45" customHeight="1" x14ac:dyDescent="0.25">
      <c r="A106" s="4"/>
      <c r="B106" s="4"/>
      <c r="C106" s="4">
        <v>4110</v>
      </c>
      <c r="D106" s="17" t="s">
        <v>15</v>
      </c>
      <c r="E106" s="5"/>
      <c r="F106" s="5"/>
      <c r="G106" s="5"/>
      <c r="H106" s="5">
        <v>93.53</v>
      </c>
      <c r="I106" s="5"/>
      <c r="J106" s="5">
        <f t="shared" ref="J106:J107" si="39">H106+I106</f>
        <v>93.53</v>
      </c>
    </row>
    <row r="107" spans="1:10" ht="42" customHeight="1" x14ac:dyDescent="0.25">
      <c r="A107" s="4"/>
      <c r="B107" s="4"/>
      <c r="C107" s="4">
        <v>4120</v>
      </c>
      <c r="D107" s="17" t="s">
        <v>16</v>
      </c>
      <c r="E107" s="5"/>
      <c r="F107" s="5"/>
      <c r="G107" s="5"/>
      <c r="H107" s="5">
        <v>13.31</v>
      </c>
      <c r="I107" s="5"/>
      <c r="J107" s="5">
        <f t="shared" si="39"/>
        <v>13.31</v>
      </c>
    </row>
    <row r="108" spans="1:10" ht="106.5" customHeight="1" x14ac:dyDescent="0.25">
      <c r="A108" s="4"/>
      <c r="B108" s="25">
        <v>85513</v>
      </c>
      <c r="C108" s="26"/>
      <c r="D108" s="30" t="s">
        <v>54</v>
      </c>
      <c r="E108" s="28">
        <f>E109</f>
        <v>60927</v>
      </c>
      <c r="F108" s="28">
        <f t="shared" ref="F108:G108" si="40">F109</f>
        <v>0</v>
      </c>
      <c r="G108" s="28">
        <f t="shared" si="40"/>
        <v>60927</v>
      </c>
      <c r="H108" s="28">
        <f>H110</f>
        <v>60927</v>
      </c>
      <c r="I108" s="28">
        <f t="shared" ref="I108:J108" si="41">I110</f>
        <v>0</v>
      </c>
      <c r="J108" s="28">
        <f t="shared" si="41"/>
        <v>60927</v>
      </c>
    </row>
    <row r="109" spans="1:10" ht="62.25" customHeight="1" x14ac:dyDescent="0.25">
      <c r="A109" s="4"/>
      <c r="B109" s="4"/>
      <c r="C109" s="4">
        <v>2010</v>
      </c>
      <c r="D109" s="17" t="s">
        <v>37</v>
      </c>
      <c r="E109" s="5">
        <v>60927</v>
      </c>
      <c r="F109" s="5"/>
      <c r="G109" s="5">
        <f>E109+F109</f>
        <v>60927</v>
      </c>
      <c r="H109" s="5"/>
      <c r="I109" s="5"/>
      <c r="J109" s="4"/>
    </row>
    <row r="110" spans="1:10" ht="16.5" customHeight="1" x14ac:dyDescent="0.25">
      <c r="A110" s="4"/>
      <c r="B110" s="4"/>
      <c r="C110" s="4">
        <v>4130</v>
      </c>
      <c r="D110" s="17" t="s">
        <v>11</v>
      </c>
      <c r="E110" s="4"/>
      <c r="F110" s="4"/>
      <c r="G110" s="4"/>
      <c r="H110" s="5">
        <v>60927</v>
      </c>
      <c r="I110" s="5"/>
      <c r="J110" s="5">
        <f>H110+I110</f>
        <v>60927</v>
      </c>
    </row>
    <row r="111" spans="1:10" x14ac:dyDescent="0.25">
      <c r="A111" s="4"/>
      <c r="B111" s="4"/>
      <c r="C111" s="4"/>
      <c r="D111" s="2" t="s">
        <v>22</v>
      </c>
      <c r="E111" s="3">
        <f>E17+E24+E51+E75+E8+E40+E45</f>
        <v>27555167.399999999</v>
      </c>
      <c r="F111" s="3">
        <f t="shared" ref="F111:J111" si="42">F17+F24+F51+F75+F8+F40+F45</f>
        <v>194204.05</v>
      </c>
      <c r="G111" s="3">
        <f t="shared" si="42"/>
        <v>27749371.449999999</v>
      </c>
      <c r="H111" s="3">
        <f t="shared" si="42"/>
        <v>27555167.399999999</v>
      </c>
      <c r="I111" s="3">
        <f t="shared" si="42"/>
        <v>194204.05</v>
      </c>
      <c r="J111" s="3">
        <f t="shared" si="42"/>
        <v>27749371.449999999</v>
      </c>
    </row>
    <row r="112" spans="1:10" x14ac:dyDescent="0.25">
      <c r="A112" s="35"/>
      <c r="B112" s="35"/>
      <c r="C112" s="35"/>
      <c r="D112" s="35"/>
      <c r="E112" s="35"/>
      <c r="F112" s="35"/>
      <c r="G112" s="35"/>
      <c r="H112" s="36"/>
      <c r="I112" s="36"/>
      <c r="J112" s="35"/>
    </row>
    <row r="113" spans="1:10" x14ac:dyDescent="0.25">
      <c r="A113" s="37" t="s">
        <v>55</v>
      </c>
      <c r="B113" s="37"/>
      <c r="C113" s="38"/>
      <c r="D113" s="35"/>
      <c r="E113" s="35"/>
      <c r="F113" s="35"/>
      <c r="G113" s="35"/>
      <c r="H113" s="36"/>
      <c r="I113" s="36"/>
      <c r="J113" s="35"/>
    </row>
    <row r="114" spans="1:10" x14ac:dyDescent="0.25">
      <c r="A114" s="39" t="s">
        <v>1</v>
      </c>
      <c r="B114" s="39" t="s">
        <v>2</v>
      </c>
      <c r="C114" s="39" t="s">
        <v>0</v>
      </c>
      <c r="D114" s="39" t="s">
        <v>3</v>
      </c>
      <c r="E114" s="39" t="s">
        <v>5</v>
      </c>
      <c r="F114" s="35"/>
      <c r="G114" s="35"/>
      <c r="H114" s="36"/>
      <c r="I114" s="36"/>
      <c r="J114" s="35"/>
    </row>
    <row r="115" spans="1:10" x14ac:dyDescent="0.25">
      <c r="A115" s="4"/>
      <c r="B115" s="4"/>
      <c r="C115" s="4"/>
      <c r="D115" s="4"/>
      <c r="E115" s="4"/>
      <c r="F115" s="35"/>
      <c r="G115" s="35"/>
      <c r="H115" s="36"/>
      <c r="I115" s="36"/>
      <c r="J115" s="35"/>
    </row>
    <row r="116" spans="1:10" x14ac:dyDescent="0.25">
      <c r="A116" s="26">
        <v>852</v>
      </c>
      <c r="B116" s="26"/>
      <c r="C116" s="26"/>
      <c r="D116" s="40" t="s">
        <v>10</v>
      </c>
      <c r="E116" s="28">
        <v>44218</v>
      </c>
      <c r="F116" s="36"/>
      <c r="G116" s="36"/>
      <c r="H116" s="36"/>
      <c r="I116" s="36"/>
      <c r="J116" s="35"/>
    </row>
    <row r="117" spans="1:10" ht="27" customHeight="1" x14ac:dyDescent="0.25">
      <c r="A117" s="4"/>
      <c r="B117" s="25">
        <v>85228</v>
      </c>
      <c r="C117" s="26"/>
      <c r="D117" s="30" t="s">
        <v>48</v>
      </c>
      <c r="E117" s="28">
        <v>44218</v>
      </c>
      <c r="F117" s="36"/>
      <c r="G117" s="36"/>
      <c r="H117" s="36"/>
      <c r="I117" s="36"/>
      <c r="J117" s="35"/>
    </row>
    <row r="118" spans="1:10" x14ac:dyDescent="0.25">
      <c r="A118" s="4"/>
      <c r="B118" s="4"/>
      <c r="C118" s="41" t="s">
        <v>56</v>
      </c>
      <c r="D118" s="42" t="s">
        <v>57</v>
      </c>
      <c r="E118" s="5">
        <v>44218</v>
      </c>
      <c r="F118" s="36"/>
      <c r="G118" s="36"/>
      <c r="H118" s="36"/>
      <c r="I118" s="36"/>
      <c r="J118" s="35"/>
    </row>
    <row r="119" spans="1:10" x14ac:dyDescent="0.25">
      <c r="A119" s="26">
        <v>855</v>
      </c>
      <c r="B119" s="26"/>
      <c r="C119" s="26"/>
      <c r="D119" s="40" t="s">
        <v>49</v>
      </c>
      <c r="E119" s="28">
        <v>278078</v>
      </c>
      <c r="F119" s="36"/>
      <c r="G119" s="36"/>
      <c r="H119" s="36"/>
      <c r="I119" s="36"/>
      <c r="J119" s="35"/>
    </row>
    <row r="120" spans="1:10" ht="48" customHeight="1" x14ac:dyDescent="0.25">
      <c r="A120" s="4"/>
      <c r="B120" s="25">
        <v>85502</v>
      </c>
      <c r="C120" s="26"/>
      <c r="D120" s="30" t="s">
        <v>52</v>
      </c>
      <c r="E120" s="28">
        <v>278078</v>
      </c>
      <c r="F120" s="36"/>
      <c r="G120" s="36"/>
      <c r="H120" s="36"/>
      <c r="I120" s="36"/>
      <c r="J120" s="35"/>
    </row>
    <row r="121" spans="1:10" ht="24" customHeight="1" x14ac:dyDescent="0.25">
      <c r="A121" s="4"/>
      <c r="B121" s="4"/>
      <c r="C121" s="41" t="s">
        <v>58</v>
      </c>
      <c r="D121" s="17" t="s">
        <v>59</v>
      </c>
      <c r="E121" s="5">
        <v>278078</v>
      </c>
      <c r="F121" s="36"/>
      <c r="G121" s="36"/>
      <c r="H121" s="36"/>
      <c r="I121" s="36"/>
      <c r="J121" s="35"/>
    </row>
    <row r="122" spans="1:10" x14ac:dyDescent="0.25">
      <c r="A122" s="401" t="s">
        <v>60</v>
      </c>
      <c r="B122" s="402"/>
      <c r="C122" s="402"/>
      <c r="D122" s="403"/>
      <c r="E122" s="3">
        <v>322296</v>
      </c>
      <c r="F122" s="36"/>
      <c r="G122" s="36"/>
      <c r="H122" s="36"/>
      <c r="I122" s="36"/>
      <c r="J122" s="35"/>
    </row>
  </sheetData>
  <mergeCells count="7">
    <mergeCell ref="E6:G6"/>
    <mergeCell ref="H6:J6"/>
    <mergeCell ref="A122:D122"/>
    <mergeCell ref="A6:A7"/>
    <mergeCell ref="B6:B7"/>
    <mergeCell ref="C6:C7"/>
    <mergeCell ref="D6:D7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N12" sqref="N12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408" t="s">
        <v>179</v>
      </c>
      <c r="B1" s="409"/>
      <c r="C1" s="409"/>
      <c r="D1" s="409"/>
      <c r="E1" s="409"/>
      <c r="F1" s="409"/>
      <c r="G1" s="409"/>
    </row>
    <row r="2" spans="1:7" x14ac:dyDescent="0.25">
      <c r="A2" s="408" t="s">
        <v>23</v>
      </c>
      <c r="B2" s="409"/>
      <c r="C2" s="409"/>
      <c r="D2" s="409"/>
      <c r="E2" s="409"/>
      <c r="F2" s="409"/>
      <c r="G2" s="409"/>
    </row>
    <row r="3" spans="1:7" x14ac:dyDescent="0.25">
      <c r="A3" s="410" t="s">
        <v>90</v>
      </c>
      <c r="B3" s="409"/>
      <c r="C3" s="409"/>
      <c r="D3" s="409"/>
      <c r="E3" s="409"/>
      <c r="F3" s="409"/>
      <c r="G3" s="409"/>
    </row>
    <row r="4" spans="1:7" ht="15.75" x14ac:dyDescent="0.25">
      <c r="A4" s="411" t="s">
        <v>64</v>
      </c>
      <c r="B4" s="411"/>
      <c r="C4" s="411"/>
      <c r="D4" s="411"/>
      <c r="E4" s="411"/>
      <c r="F4" s="411"/>
      <c r="G4" s="411"/>
    </row>
    <row r="5" spans="1:7" x14ac:dyDescent="0.25">
      <c r="A5" s="412" t="s">
        <v>65</v>
      </c>
      <c r="B5" s="407" t="s">
        <v>66</v>
      </c>
      <c r="C5" s="413" t="s">
        <v>67</v>
      </c>
      <c r="D5" s="413" t="s">
        <v>68</v>
      </c>
      <c r="E5" s="414" t="s">
        <v>69</v>
      </c>
      <c r="F5" s="414"/>
      <c r="G5" s="414"/>
    </row>
    <row r="6" spans="1:7" x14ac:dyDescent="0.25">
      <c r="A6" s="412"/>
      <c r="B6" s="407"/>
      <c r="C6" s="413"/>
      <c r="D6" s="413"/>
      <c r="E6" s="407" t="s">
        <v>70</v>
      </c>
      <c r="F6" s="407"/>
      <c r="G6" s="407" t="s">
        <v>71</v>
      </c>
    </row>
    <row r="7" spans="1:7" ht="45" x14ac:dyDescent="0.25">
      <c r="A7" s="412"/>
      <c r="B7" s="407"/>
      <c r="C7" s="413"/>
      <c r="D7" s="413"/>
      <c r="E7" s="46" t="s">
        <v>72</v>
      </c>
      <c r="F7" s="47" t="s">
        <v>73</v>
      </c>
      <c r="G7" s="407"/>
    </row>
    <row r="8" spans="1:7" x14ac:dyDescent="0.25">
      <c r="A8" s="48">
        <v>1</v>
      </c>
      <c r="B8" s="48">
        <v>2</v>
      </c>
      <c r="C8" s="49">
        <v>4</v>
      </c>
      <c r="D8" s="49">
        <v>6</v>
      </c>
      <c r="E8" s="48">
        <v>7</v>
      </c>
      <c r="F8" s="48">
        <v>8</v>
      </c>
      <c r="G8" s="48">
        <v>9</v>
      </c>
    </row>
    <row r="9" spans="1:7" ht="38.25" customHeight="1" x14ac:dyDescent="0.25">
      <c r="A9" s="94" t="s">
        <v>74</v>
      </c>
      <c r="B9" s="50" t="s">
        <v>75</v>
      </c>
      <c r="C9" s="51">
        <v>2320166.21</v>
      </c>
      <c r="D9" s="51">
        <v>2319166.21</v>
      </c>
      <c r="E9" s="52">
        <f>D9-G9</f>
        <v>2319166.21</v>
      </c>
      <c r="F9" s="52">
        <f>300000+24400+66400+4900</f>
        <v>395700</v>
      </c>
      <c r="G9" s="53">
        <v>0</v>
      </c>
    </row>
    <row r="10" spans="1:7" x14ac:dyDescent="0.25">
      <c r="A10" s="54"/>
      <c r="B10" s="55" t="s">
        <v>69</v>
      </c>
      <c r="C10" s="51"/>
      <c r="D10" s="51"/>
      <c r="E10" s="52"/>
      <c r="F10" s="52"/>
      <c r="G10" s="53"/>
    </row>
    <row r="11" spans="1:7" ht="15" customHeight="1" x14ac:dyDescent="0.25">
      <c r="A11" s="54"/>
      <c r="B11" s="55" t="s">
        <v>76</v>
      </c>
      <c r="C11" s="56">
        <f>C12+C13+C14</f>
        <v>463166.20999999996</v>
      </c>
      <c r="D11" s="51"/>
      <c r="E11" s="52"/>
      <c r="F11" s="52"/>
      <c r="G11" s="53"/>
    </row>
    <row r="12" spans="1:7" ht="54.75" customHeight="1" x14ac:dyDescent="0.25">
      <c r="A12" s="54"/>
      <c r="B12" s="57" t="s">
        <v>77</v>
      </c>
      <c r="C12" s="58">
        <v>424618.74</v>
      </c>
      <c r="D12" s="51"/>
      <c r="E12" s="52"/>
      <c r="F12" s="52"/>
      <c r="G12" s="53"/>
    </row>
    <row r="13" spans="1:7" ht="33" customHeight="1" x14ac:dyDescent="0.25">
      <c r="A13" s="54"/>
      <c r="B13" s="57" t="s">
        <v>78</v>
      </c>
      <c r="C13" s="58">
        <v>8670.11</v>
      </c>
      <c r="D13" s="51"/>
      <c r="E13" s="51"/>
      <c r="F13" s="51"/>
      <c r="G13" s="59"/>
    </row>
    <row r="14" spans="1:7" ht="33.75" customHeight="1" x14ac:dyDescent="0.25">
      <c r="A14" s="54"/>
      <c r="B14" s="60" t="s">
        <v>79</v>
      </c>
      <c r="C14" s="58">
        <v>29877.360000000001</v>
      </c>
      <c r="D14" s="51"/>
      <c r="E14" s="51"/>
      <c r="F14" s="51"/>
      <c r="G14" s="59"/>
    </row>
    <row r="15" spans="1:7" x14ac:dyDescent="0.25">
      <c r="A15" s="61"/>
      <c r="B15" s="62" t="s">
        <v>80</v>
      </c>
      <c r="C15" s="63">
        <f>C9</f>
        <v>2320166.21</v>
      </c>
      <c r="D15" s="63">
        <f>D9</f>
        <v>2319166.21</v>
      </c>
      <c r="E15" s="63">
        <f>E9</f>
        <v>2319166.21</v>
      </c>
      <c r="F15" s="63">
        <f>F9</f>
        <v>395700</v>
      </c>
      <c r="G15" s="63">
        <f>G9</f>
        <v>0</v>
      </c>
    </row>
    <row r="16" spans="1:7" ht="21.75" customHeight="1" x14ac:dyDescent="0.25">
      <c r="A16" s="95" t="s">
        <v>81</v>
      </c>
      <c r="B16" s="50" t="s">
        <v>82</v>
      </c>
      <c r="C16" s="51">
        <v>1300000</v>
      </c>
      <c r="D16" s="51">
        <v>1300000</v>
      </c>
      <c r="E16" s="52">
        <f>D16</f>
        <v>1300000</v>
      </c>
      <c r="F16" s="52">
        <f>315000+27000+55000+8000</f>
        <v>405000</v>
      </c>
      <c r="G16" s="64">
        <v>0</v>
      </c>
    </row>
    <row r="17" spans="1:7" x14ac:dyDescent="0.25">
      <c r="A17" s="65"/>
      <c r="B17" s="55" t="s">
        <v>69</v>
      </c>
      <c r="C17" s="66"/>
      <c r="D17" s="51"/>
      <c r="E17" s="52"/>
      <c r="F17" s="52"/>
      <c r="G17" s="53"/>
    </row>
    <row r="18" spans="1:7" ht="20.25" customHeight="1" x14ac:dyDescent="0.25">
      <c r="A18" s="65"/>
      <c r="B18" s="67" t="s">
        <v>83</v>
      </c>
      <c r="C18" s="68">
        <f>C19</f>
        <v>150000</v>
      </c>
      <c r="D18" s="69"/>
      <c r="E18" s="70"/>
      <c r="F18" s="70"/>
      <c r="G18" s="71"/>
    </row>
    <row r="19" spans="1:7" ht="29.25" customHeight="1" x14ac:dyDescent="0.25">
      <c r="A19" s="65"/>
      <c r="B19" s="72" t="s">
        <v>84</v>
      </c>
      <c r="C19" s="73">
        <v>150000</v>
      </c>
      <c r="D19" s="74"/>
      <c r="E19" s="75"/>
      <c r="F19" s="75"/>
      <c r="G19" s="76"/>
    </row>
    <row r="20" spans="1:7" ht="17.25" customHeight="1" x14ac:dyDescent="0.25">
      <c r="A20" s="77"/>
      <c r="B20" s="78" t="s">
        <v>85</v>
      </c>
      <c r="C20" s="79">
        <f>C16</f>
        <v>1300000</v>
      </c>
      <c r="D20" s="79">
        <f>D16</f>
        <v>1300000</v>
      </c>
      <c r="E20" s="80">
        <f>E16</f>
        <v>1300000</v>
      </c>
      <c r="F20" s="80">
        <f>F16</f>
        <v>405000</v>
      </c>
      <c r="G20" s="81">
        <f>G16</f>
        <v>0</v>
      </c>
    </row>
    <row r="21" spans="1:7" ht="26.25" customHeight="1" x14ac:dyDescent="0.25">
      <c r="A21" s="96" t="s">
        <v>86</v>
      </c>
      <c r="B21" s="82" t="s">
        <v>87</v>
      </c>
      <c r="C21" s="83">
        <v>1280000</v>
      </c>
      <c r="D21" s="83">
        <v>1280000</v>
      </c>
      <c r="E21" s="83">
        <v>1280000</v>
      </c>
      <c r="F21" s="83">
        <v>394240</v>
      </c>
      <c r="G21" s="84"/>
    </row>
    <row r="22" spans="1:7" x14ac:dyDescent="0.25">
      <c r="A22" s="77"/>
      <c r="B22" s="85" t="s">
        <v>69</v>
      </c>
      <c r="C22" s="79"/>
      <c r="D22" s="79"/>
      <c r="E22" s="79"/>
      <c r="F22" s="79"/>
      <c r="G22" s="84"/>
    </row>
    <row r="23" spans="1:7" ht="24" customHeight="1" x14ac:dyDescent="0.25">
      <c r="A23" s="77"/>
      <c r="B23" s="86" t="s">
        <v>88</v>
      </c>
      <c r="C23" s="87">
        <v>250000</v>
      </c>
      <c r="D23" s="79"/>
      <c r="E23" s="79"/>
      <c r="F23" s="79"/>
      <c r="G23" s="84"/>
    </row>
    <row r="24" spans="1:7" ht="14.25" customHeight="1" x14ac:dyDescent="0.25">
      <c r="A24" s="77"/>
      <c r="B24" s="86" t="s">
        <v>89</v>
      </c>
      <c r="C24" s="87">
        <f>C21</f>
        <v>1280000</v>
      </c>
      <c r="D24" s="87">
        <f t="shared" ref="D24:F24" si="0">D21</f>
        <v>1280000</v>
      </c>
      <c r="E24" s="87">
        <f t="shared" si="0"/>
        <v>1280000</v>
      </c>
      <c r="F24" s="91">
        <f t="shared" si="0"/>
        <v>394240</v>
      </c>
      <c r="G24" s="93"/>
    </row>
    <row r="25" spans="1:7" x14ac:dyDescent="0.25">
      <c r="A25" s="88"/>
      <c r="B25" s="89" t="s">
        <v>22</v>
      </c>
      <c r="C25" s="90">
        <f>C15+C20+C24</f>
        <v>4900166.21</v>
      </c>
      <c r="D25" s="90">
        <f t="shared" ref="D25:F25" si="1">D15+D20+D24</f>
        <v>4899166.21</v>
      </c>
      <c r="E25" s="90">
        <f t="shared" si="1"/>
        <v>4899166.21</v>
      </c>
      <c r="F25" s="90">
        <f t="shared" si="1"/>
        <v>1194940</v>
      </c>
      <c r="G25" s="92">
        <f t="shared" ref="G25" si="2">G15+G20</f>
        <v>0</v>
      </c>
    </row>
  </sheetData>
  <mergeCells count="11">
    <mergeCell ref="G6:G7"/>
    <mergeCell ref="A1:G1"/>
    <mergeCell ref="A2:G2"/>
    <mergeCell ref="A3:G3"/>
    <mergeCell ref="A4:G4"/>
    <mergeCell ref="A5:A7"/>
    <mergeCell ref="B5:B7"/>
    <mergeCell ref="C5:C7"/>
    <mergeCell ref="D5:D7"/>
    <mergeCell ref="E5:G5"/>
    <mergeCell ref="E6:F6"/>
  </mergeCells>
  <pageMargins left="0.7" right="0.7" top="0.75" bottom="0.75" header="0.3" footer="0.3"/>
  <pageSetup paperSize="9" scale="9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workbookViewId="0">
      <selection activeCell="B15" sqref="B15"/>
    </sheetView>
  </sheetViews>
  <sheetFormatPr defaultRowHeight="15" x14ac:dyDescent="0.25"/>
  <cols>
    <col min="4" max="4" width="27" customWidth="1"/>
    <col min="5" max="7" width="14.7109375" customWidth="1"/>
  </cols>
  <sheetData>
    <row r="1" spans="1:7" x14ac:dyDescent="0.25">
      <c r="A1" s="416" t="s">
        <v>180</v>
      </c>
      <c r="B1" s="417"/>
      <c r="C1" s="417"/>
      <c r="D1" s="417"/>
      <c r="E1" s="417"/>
      <c r="F1" s="417"/>
      <c r="G1" s="417"/>
    </row>
    <row r="2" spans="1:7" x14ac:dyDescent="0.25">
      <c r="A2" s="418" t="s">
        <v>91</v>
      </c>
      <c r="B2" s="417"/>
      <c r="C2" s="417"/>
      <c r="D2" s="417"/>
      <c r="E2" s="417"/>
      <c r="F2" s="417"/>
      <c r="G2" s="417"/>
    </row>
    <row r="3" spans="1:7" x14ac:dyDescent="0.25">
      <c r="A3" s="419" t="s">
        <v>156</v>
      </c>
      <c r="B3" s="417"/>
      <c r="C3" s="417"/>
      <c r="D3" s="417"/>
      <c r="E3" s="417"/>
      <c r="F3" s="417"/>
      <c r="G3" s="417"/>
    </row>
    <row r="4" spans="1:7" x14ac:dyDescent="0.25">
      <c r="A4" s="97"/>
      <c r="B4" s="97"/>
      <c r="C4" s="97"/>
      <c r="D4" s="420"/>
      <c r="E4" s="420"/>
      <c r="F4" s="420"/>
      <c r="G4" s="421"/>
    </row>
    <row r="5" spans="1:7" ht="15.75" x14ac:dyDescent="0.25">
      <c r="A5" s="415" t="s">
        <v>92</v>
      </c>
      <c r="B5" s="415"/>
      <c r="C5" s="415"/>
      <c r="D5" s="415"/>
      <c r="E5" s="415"/>
      <c r="F5" s="415"/>
      <c r="G5" s="415"/>
    </row>
    <row r="6" spans="1:7" ht="24.75" customHeight="1" x14ac:dyDescent="0.25">
      <c r="A6" s="415" t="s">
        <v>93</v>
      </c>
      <c r="B6" s="415"/>
      <c r="C6" s="415"/>
      <c r="D6" s="415"/>
      <c r="E6" s="415"/>
      <c r="F6" s="415"/>
      <c r="G6" s="415"/>
    </row>
    <row r="7" spans="1:7" ht="25.5" x14ac:dyDescent="0.25">
      <c r="A7" s="98" t="s">
        <v>1</v>
      </c>
      <c r="B7" s="98" t="s">
        <v>2</v>
      </c>
      <c r="C7" s="99" t="s">
        <v>0</v>
      </c>
      <c r="D7" s="100" t="s">
        <v>94</v>
      </c>
      <c r="E7" s="101" t="s">
        <v>29</v>
      </c>
      <c r="F7" s="101" t="s">
        <v>95</v>
      </c>
      <c r="G7" s="102" t="s">
        <v>30</v>
      </c>
    </row>
    <row r="8" spans="1:7" ht="15.75" thickBot="1" x14ac:dyDescent="0.3">
      <c r="A8" s="103" t="s">
        <v>96</v>
      </c>
      <c r="B8" s="423" t="s">
        <v>97</v>
      </c>
      <c r="C8" s="423"/>
      <c r="D8" s="423"/>
      <c r="E8" s="104">
        <f>E9+E20+E38</f>
        <v>4075579.6399999997</v>
      </c>
      <c r="F8" s="104">
        <f t="shared" ref="F8:G8" si="0">F9+F20+F38</f>
        <v>0</v>
      </c>
      <c r="G8" s="104">
        <f t="shared" si="0"/>
        <v>4075579.6399999997</v>
      </c>
    </row>
    <row r="9" spans="1:7" x14ac:dyDescent="0.25">
      <c r="A9" s="105" t="s">
        <v>98</v>
      </c>
      <c r="B9" s="424" t="s">
        <v>99</v>
      </c>
      <c r="C9" s="424"/>
      <c r="D9" s="424"/>
      <c r="E9" s="106">
        <f>E10+E13</f>
        <v>2472578</v>
      </c>
      <c r="F9" s="106">
        <f t="shared" ref="F9:G9" si="1">F10+F13</f>
        <v>0</v>
      </c>
      <c r="G9" s="106">
        <f t="shared" si="1"/>
        <v>2472578</v>
      </c>
    </row>
    <row r="10" spans="1:7" x14ac:dyDescent="0.25">
      <c r="A10" s="275">
        <v>852</v>
      </c>
      <c r="B10" s="275"/>
      <c r="C10" s="275"/>
      <c r="D10" s="107" t="s">
        <v>10</v>
      </c>
      <c r="E10" s="108">
        <f>E11</f>
        <v>150000</v>
      </c>
      <c r="F10" s="108">
        <f t="shared" ref="F10:G11" si="2">F11</f>
        <v>0</v>
      </c>
      <c r="G10" s="108">
        <f t="shared" si="2"/>
        <v>150000</v>
      </c>
    </row>
    <row r="11" spans="1:7" x14ac:dyDescent="0.25">
      <c r="A11" s="276"/>
      <c r="B11" s="277">
        <v>85232</v>
      </c>
      <c r="C11" s="278"/>
      <c r="D11" s="109" t="s">
        <v>100</v>
      </c>
      <c r="E11" s="110">
        <f>E12</f>
        <v>150000</v>
      </c>
      <c r="F11" s="110">
        <f t="shared" si="2"/>
        <v>0</v>
      </c>
      <c r="G11" s="110">
        <f t="shared" si="2"/>
        <v>150000</v>
      </c>
    </row>
    <row r="12" spans="1:7" ht="38.25" x14ac:dyDescent="0.25">
      <c r="A12" s="276"/>
      <c r="B12" s="279"/>
      <c r="C12" s="280">
        <v>2510</v>
      </c>
      <c r="D12" s="111" t="s">
        <v>101</v>
      </c>
      <c r="E12" s="112">
        <v>150000</v>
      </c>
      <c r="F12" s="112"/>
      <c r="G12" s="113">
        <f>E12+F12</f>
        <v>150000</v>
      </c>
    </row>
    <row r="13" spans="1:7" ht="24" x14ac:dyDescent="0.25">
      <c r="A13" s="281">
        <v>921</v>
      </c>
      <c r="B13" s="282"/>
      <c r="C13" s="283"/>
      <c r="D13" s="107" t="s">
        <v>102</v>
      </c>
      <c r="E13" s="114">
        <f>E14+E16+E18</f>
        <v>2322578</v>
      </c>
      <c r="F13" s="114">
        <f t="shared" ref="F13:G13" si="3">F14+F16+F18</f>
        <v>0</v>
      </c>
      <c r="G13" s="115">
        <f t="shared" si="3"/>
        <v>2322578</v>
      </c>
    </row>
    <row r="14" spans="1:7" ht="24" x14ac:dyDescent="0.25">
      <c r="A14" s="425"/>
      <c r="B14" s="284">
        <v>92109</v>
      </c>
      <c r="C14" s="285"/>
      <c r="D14" s="109" t="s">
        <v>103</v>
      </c>
      <c r="E14" s="116">
        <f>E15</f>
        <v>1281246</v>
      </c>
      <c r="F14" s="116">
        <f t="shared" ref="F14:G14" si="4">F15</f>
        <v>0</v>
      </c>
      <c r="G14" s="117">
        <f t="shared" si="4"/>
        <v>1281246</v>
      </c>
    </row>
    <row r="15" spans="1:7" ht="36" x14ac:dyDescent="0.25">
      <c r="A15" s="426"/>
      <c r="B15" s="286"/>
      <c r="C15" s="287">
        <v>2480</v>
      </c>
      <c r="D15" s="118" t="s">
        <v>104</v>
      </c>
      <c r="E15" s="119">
        <v>1281246</v>
      </c>
      <c r="F15" s="119"/>
      <c r="G15" s="120">
        <f>E15+F15</f>
        <v>1281246</v>
      </c>
    </row>
    <row r="16" spans="1:7" x14ac:dyDescent="0.25">
      <c r="A16" s="426"/>
      <c r="B16" s="284">
        <v>92116</v>
      </c>
      <c r="C16" s="285"/>
      <c r="D16" s="109" t="s">
        <v>105</v>
      </c>
      <c r="E16" s="116">
        <f>E17</f>
        <v>431742</v>
      </c>
      <c r="F16" s="116">
        <f t="shared" ref="F16:G16" si="5">F17</f>
        <v>0</v>
      </c>
      <c r="G16" s="117">
        <f t="shared" si="5"/>
        <v>431742</v>
      </c>
    </row>
    <row r="17" spans="1:7" ht="36" x14ac:dyDescent="0.25">
      <c r="A17" s="426"/>
      <c r="B17" s="286"/>
      <c r="C17" s="287">
        <v>2480</v>
      </c>
      <c r="D17" s="118" t="s">
        <v>104</v>
      </c>
      <c r="E17" s="119">
        <v>431742</v>
      </c>
      <c r="F17" s="119"/>
      <c r="G17" s="120">
        <f>E17+F17</f>
        <v>431742</v>
      </c>
    </row>
    <row r="18" spans="1:7" x14ac:dyDescent="0.25">
      <c r="A18" s="426"/>
      <c r="B18" s="284">
        <v>92118</v>
      </c>
      <c r="C18" s="288"/>
      <c r="D18" s="121" t="s">
        <v>106</v>
      </c>
      <c r="E18" s="122">
        <f>E19</f>
        <v>609590</v>
      </c>
      <c r="F18" s="122">
        <f t="shared" ref="F18:G18" si="6">F19</f>
        <v>0</v>
      </c>
      <c r="G18" s="123">
        <f t="shared" si="6"/>
        <v>609590</v>
      </c>
    </row>
    <row r="19" spans="1:7" ht="36.75" thickBot="1" x14ac:dyDescent="0.3">
      <c r="A19" s="427"/>
      <c r="B19" s="289"/>
      <c r="C19" s="290">
        <v>2480</v>
      </c>
      <c r="D19" s="124" t="s">
        <v>104</v>
      </c>
      <c r="E19" s="125">
        <v>609590</v>
      </c>
      <c r="F19" s="126"/>
      <c r="G19" s="127">
        <f>E19+F19</f>
        <v>609590</v>
      </c>
    </row>
    <row r="20" spans="1:7" x14ac:dyDescent="0.25">
      <c r="A20" s="128" t="s">
        <v>81</v>
      </c>
      <c r="B20" s="428" t="s">
        <v>107</v>
      </c>
      <c r="C20" s="428"/>
      <c r="D20" s="428"/>
      <c r="E20" s="129">
        <f>E21+E25+E30+E33</f>
        <v>889835.42999999993</v>
      </c>
      <c r="F20" s="129">
        <f t="shared" ref="F20:G20" si="7">F21+F25+F30+F33</f>
        <v>0</v>
      </c>
      <c r="G20" s="129">
        <f t="shared" si="7"/>
        <v>889835.42999999993</v>
      </c>
    </row>
    <row r="21" spans="1:7" x14ac:dyDescent="0.25">
      <c r="A21" s="291">
        <v>600</v>
      </c>
      <c r="B21" s="292"/>
      <c r="C21" s="292"/>
      <c r="D21" s="130" t="s">
        <v>108</v>
      </c>
      <c r="E21" s="131">
        <f>E22</f>
        <v>670585.42999999993</v>
      </c>
      <c r="F21" s="131">
        <f t="shared" ref="F21:G21" si="8">F22</f>
        <v>0</v>
      </c>
      <c r="G21" s="132">
        <f t="shared" si="8"/>
        <v>670585.42999999993</v>
      </c>
    </row>
    <row r="22" spans="1:7" x14ac:dyDescent="0.25">
      <c r="A22" s="429"/>
      <c r="B22" s="293">
        <v>60004</v>
      </c>
      <c r="C22" s="293"/>
      <c r="D22" s="134" t="s">
        <v>109</v>
      </c>
      <c r="E22" s="135">
        <f>E23+E24</f>
        <v>670585.42999999993</v>
      </c>
      <c r="F22" s="135">
        <f t="shared" ref="F22:G22" si="9">F23+F24</f>
        <v>0</v>
      </c>
      <c r="G22" s="135">
        <f t="shared" si="9"/>
        <v>670585.42999999993</v>
      </c>
    </row>
    <row r="23" spans="1:7" ht="72" x14ac:dyDescent="0.25">
      <c r="A23" s="430"/>
      <c r="B23" s="136"/>
      <c r="C23" s="294">
        <v>2310</v>
      </c>
      <c r="D23" s="137" t="s">
        <v>110</v>
      </c>
      <c r="E23" s="138">
        <v>460000</v>
      </c>
      <c r="F23" s="139"/>
      <c r="G23" s="140">
        <f>E23+F23</f>
        <v>460000</v>
      </c>
    </row>
    <row r="24" spans="1:7" ht="72" x14ac:dyDescent="0.25">
      <c r="A24" s="141"/>
      <c r="B24" s="136"/>
      <c r="C24" s="294">
        <v>2710</v>
      </c>
      <c r="D24" s="142" t="s">
        <v>111</v>
      </c>
      <c r="E24" s="138">
        <v>210585.43</v>
      </c>
      <c r="F24" s="139"/>
      <c r="G24" s="140">
        <f>E24+F24</f>
        <v>210585.43</v>
      </c>
    </row>
    <row r="25" spans="1:7" x14ac:dyDescent="0.25">
      <c r="A25" s="291">
        <v>801</v>
      </c>
      <c r="B25" s="295"/>
      <c r="C25" s="295"/>
      <c r="D25" s="143" t="s">
        <v>8</v>
      </c>
      <c r="E25" s="132">
        <f>E26+E28</f>
        <v>49250</v>
      </c>
      <c r="F25" s="132">
        <f t="shared" ref="F25:G25" si="10">F26+F28</f>
        <v>0</v>
      </c>
      <c r="G25" s="132">
        <f t="shared" si="10"/>
        <v>49250</v>
      </c>
    </row>
    <row r="26" spans="1:7" x14ac:dyDescent="0.25">
      <c r="A26" s="296"/>
      <c r="B26" s="297">
        <v>80101</v>
      </c>
      <c r="C26" s="297"/>
      <c r="D26" s="145" t="s">
        <v>112</v>
      </c>
      <c r="E26" s="146">
        <f>E27</f>
        <v>3250</v>
      </c>
      <c r="F26" s="146">
        <f t="shared" ref="F26:G26" si="11">F27</f>
        <v>0</v>
      </c>
      <c r="G26" s="146">
        <f t="shared" si="11"/>
        <v>3250</v>
      </c>
    </row>
    <row r="27" spans="1:7" ht="72" x14ac:dyDescent="0.25">
      <c r="A27" s="296"/>
      <c r="B27" s="298"/>
      <c r="C27" s="294">
        <v>2310</v>
      </c>
      <c r="D27" s="137" t="s">
        <v>110</v>
      </c>
      <c r="E27" s="147">
        <v>3250</v>
      </c>
      <c r="F27" s="148"/>
      <c r="G27" s="149">
        <f>E27+F27</f>
        <v>3250</v>
      </c>
    </row>
    <row r="28" spans="1:7" x14ac:dyDescent="0.25">
      <c r="A28" s="431"/>
      <c r="B28" s="293">
        <v>80104</v>
      </c>
      <c r="C28" s="293"/>
      <c r="D28" s="150" t="s">
        <v>113</v>
      </c>
      <c r="E28" s="135">
        <f>E29</f>
        <v>46000</v>
      </c>
      <c r="F28" s="135">
        <f t="shared" ref="F28:G28" si="12">F29</f>
        <v>0</v>
      </c>
      <c r="G28" s="135">
        <f t="shared" si="12"/>
        <v>46000</v>
      </c>
    </row>
    <row r="29" spans="1:7" ht="72" x14ac:dyDescent="0.25">
      <c r="A29" s="431"/>
      <c r="B29" s="299"/>
      <c r="C29" s="294">
        <v>2310</v>
      </c>
      <c r="D29" s="137" t="s">
        <v>110</v>
      </c>
      <c r="E29" s="147">
        <v>46000</v>
      </c>
      <c r="F29" s="148"/>
      <c r="G29" s="151">
        <f>E29+F29</f>
        <v>46000</v>
      </c>
    </row>
    <row r="30" spans="1:7" x14ac:dyDescent="0.25">
      <c r="A30" s="281">
        <v>851</v>
      </c>
      <c r="B30" s="282"/>
      <c r="C30" s="300"/>
      <c r="D30" s="107" t="s">
        <v>24</v>
      </c>
      <c r="E30" s="152">
        <f>E31</f>
        <v>20000</v>
      </c>
      <c r="F30" s="152">
        <f t="shared" ref="F30:G31" si="13">F31</f>
        <v>0</v>
      </c>
      <c r="G30" s="153">
        <f t="shared" si="13"/>
        <v>20000</v>
      </c>
    </row>
    <row r="31" spans="1:7" x14ac:dyDescent="0.25">
      <c r="A31" s="301"/>
      <c r="B31" s="284">
        <v>85154</v>
      </c>
      <c r="C31" s="285"/>
      <c r="D31" s="109" t="s">
        <v>114</v>
      </c>
      <c r="E31" s="116">
        <f>E32</f>
        <v>20000</v>
      </c>
      <c r="F31" s="116">
        <f t="shared" si="13"/>
        <v>0</v>
      </c>
      <c r="G31" s="154">
        <f t="shared" si="13"/>
        <v>20000</v>
      </c>
    </row>
    <row r="32" spans="1:7" ht="60" x14ac:dyDescent="0.25">
      <c r="A32" s="302"/>
      <c r="B32" s="303"/>
      <c r="C32" s="304">
        <v>2710</v>
      </c>
      <c r="D32" s="155" t="s">
        <v>115</v>
      </c>
      <c r="E32" s="156">
        <v>20000</v>
      </c>
      <c r="F32" s="156"/>
      <c r="G32" s="157">
        <f>E32+F32</f>
        <v>20000</v>
      </c>
    </row>
    <row r="33" spans="1:7" ht="24" x14ac:dyDescent="0.25">
      <c r="A33" s="305">
        <v>900</v>
      </c>
      <c r="B33" s="306"/>
      <c r="C33" s="307"/>
      <c r="D33" s="158" t="s">
        <v>116</v>
      </c>
      <c r="E33" s="159">
        <f>E34+E36</f>
        <v>150000</v>
      </c>
      <c r="F33" s="159">
        <f t="shared" ref="F33:G33" si="14">F34+F36</f>
        <v>0</v>
      </c>
      <c r="G33" s="160">
        <f t="shared" si="14"/>
        <v>150000</v>
      </c>
    </row>
    <row r="34" spans="1:7" ht="24" x14ac:dyDescent="0.25">
      <c r="A34" s="432"/>
      <c r="B34" s="308">
        <v>90026</v>
      </c>
      <c r="C34" s="309"/>
      <c r="D34" s="161" t="s">
        <v>117</v>
      </c>
      <c r="E34" s="162">
        <f>E35</f>
        <v>30000</v>
      </c>
      <c r="F34" s="162">
        <f t="shared" ref="F34:G34" si="15">F35</f>
        <v>0</v>
      </c>
      <c r="G34" s="163">
        <f t="shared" si="15"/>
        <v>30000</v>
      </c>
    </row>
    <row r="35" spans="1:7" ht="72" x14ac:dyDescent="0.25">
      <c r="A35" s="432"/>
      <c r="B35" s="310"/>
      <c r="C35" s="287">
        <v>2320</v>
      </c>
      <c r="D35" s="118" t="s">
        <v>118</v>
      </c>
      <c r="E35" s="119">
        <v>30000</v>
      </c>
      <c r="F35" s="119"/>
      <c r="G35" s="164">
        <f>E35+F35</f>
        <v>30000</v>
      </c>
    </row>
    <row r="36" spans="1:7" x14ac:dyDescent="0.25">
      <c r="A36" s="432"/>
      <c r="B36" s="311">
        <v>90013</v>
      </c>
      <c r="C36" s="312"/>
      <c r="D36" s="165" t="s">
        <v>119</v>
      </c>
      <c r="E36" s="166">
        <f>E37</f>
        <v>120000</v>
      </c>
      <c r="F36" s="166">
        <f t="shared" ref="F36:G36" si="16">F37</f>
        <v>0</v>
      </c>
      <c r="G36" s="166">
        <f t="shared" si="16"/>
        <v>120000</v>
      </c>
    </row>
    <row r="37" spans="1:7" ht="72" x14ac:dyDescent="0.25">
      <c r="A37" s="433"/>
      <c r="B37" s="313"/>
      <c r="C37" s="314">
        <v>2310</v>
      </c>
      <c r="D37" s="167" t="s">
        <v>110</v>
      </c>
      <c r="E37" s="168">
        <v>120000</v>
      </c>
      <c r="F37" s="168"/>
      <c r="G37" s="169">
        <f>E37+F37</f>
        <v>120000</v>
      </c>
    </row>
    <row r="38" spans="1:7" x14ac:dyDescent="0.25">
      <c r="A38" s="170" t="s">
        <v>86</v>
      </c>
      <c r="B38" s="434" t="s">
        <v>120</v>
      </c>
      <c r="C38" s="434"/>
      <c r="D38" s="435"/>
      <c r="E38" s="171">
        <f>E39+E42</f>
        <v>713166.21</v>
      </c>
      <c r="F38" s="171">
        <f t="shared" ref="F38:G38" si="17">F39+F42</f>
        <v>0</v>
      </c>
      <c r="G38" s="172">
        <f t="shared" si="17"/>
        <v>713166.21</v>
      </c>
    </row>
    <row r="39" spans="1:7" x14ac:dyDescent="0.25">
      <c r="A39" s="315">
        <v>700</v>
      </c>
      <c r="B39" s="316"/>
      <c r="C39" s="317"/>
      <c r="D39" s="173" t="s">
        <v>121</v>
      </c>
      <c r="E39" s="174">
        <f>E40</f>
        <v>463166.21</v>
      </c>
      <c r="F39" s="174">
        <f t="shared" ref="F39:G40" si="18">F40</f>
        <v>0</v>
      </c>
      <c r="G39" s="175">
        <f t="shared" si="18"/>
        <v>463166.21</v>
      </c>
    </row>
    <row r="40" spans="1:7" ht="24" x14ac:dyDescent="0.25">
      <c r="A40" s="436"/>
      <c r="B40" s="318">
        <v>70001</v>
      </c>
      <c r="C40" s="319"/>
      <c r="D40" s="178" t="s">
        <v>122</v>
      </c>
      <c r="E40" s="179">
        <f>E41</f>
        <v>463166.21</v>
      </c>
      <c r="F40" s="179">
        <f t="shared" si="18"/>
        <v>0</v>
      </c>
      <c r="G40" s="180">
        <f t="shared" si="18"/>
        <v>463166.21</v>
      </c>
    </row>
    <row r="41" spans="1:7" ht="36" x14ac:dyDescent="0.25">
      <c r="A41" s="437"/>
      <c r="B41" s="294"/>
      <c r="C41" s="320">
        <v>2650</v>
      </c>
      <c r="D41" s="181" t="s">
        <v>123</v>
      </c>
      <c r="E41" s="182">
        <v>463166.21</v>
      </c>
      <c r="F41" s="182"/>
      <c r="G41" s="183">
        <f>E41+F41</f>
        <v>463166.21</v>
      </c>
    </row>
    <row r="42" spans="1:7" x14ac:dyDescent="0.25">
      <c r="A42" s="321">
        <v>926</v>
      </c>
      <c r="B42" s="321"/>
      <c r="C42" s="322"/>
      <c r="D42" s="184" t="s">
        <v>124</v>
      </c>
      <c r="E42" s="185">
        <f>E43</f>
        <v>250000</v>
      </c>
      <c r="F42" s="185">
        <f t="shared" ref="F42:G43" si="19">F43</f>
        <v>0</v>
      </c>
      <c r="G42" s="185">
        <f t="shared" si="19"/>
        <v>250000</v>
      </c>
    </row>
    <row r="43" spans="1:7" x14ac:dyDescent="0.25">
      <c r="A43" s="186"/>
      <c r="B43" s="318">
        <v>92601</v>
      </c>
      <c r="C43" s="319"/>
      <c r="D43" s="187" t="s">
        <v>125</v>
      </c>
      <c r="E43" s="188">
        <f>E44</f>
        <v>250000</v>
      </c>
      <c r="F43" s="188">
        <f t="shared" si="19"/>
        <v>0</v>
      </c>
      <c r="G43" s="188">
        <f t="shared" si="19"/>
        <v>250000</v>
      </c>
    </row>
    <row r="44" spans="1:7" ht="72" x14ac:dyDescent="0.25">
      <c r="A44" s="186"/>
      <c r="B44" s="323"/>
      <c r="C44" s="324">
        <v>2410</v>
      </c>
      <c r="D44" s="189" t="s">
        <v>126</v>
      </c>
      <c r="E44" s="190">
        <v>250000</v>
      </c>
      <c r="F44" s="190"/>
      <c r="G44" s="191">
        <f>E44+F44</f>
        <v>250000</v>
      </c>
    </row>
    <row r="45" spans="1:7" ht="49.5" customHeight="1" thickBot="1" x14ac:dyDescent="0.3">
      <c r="A45" s="103" t="s">
        <v>127</v>
      </c>
      <c r="B45" s="438" t="s">
        <v>128</v>
      </c>
      <c r="C45" s="438"/>
      <c r="D45" s="438"/>
      <c r="E45" s="192">
        <f>E46+E52</f>
        <v>1819200</v>
      </c>
      <c r="F45" s="192">
        <f t="shared" ref="F45:G45" si="20">F46+F52</f>
        <v>0</v>
      </c>
      <c r="G45" s="192">
        <f t="shared" si="20"/>
        <v>1819200</v>
      </c>
    </row>
    <row r="46" spans="1:7" x14ac:dyDescent="0.25">
      <c r="A46" s="193" t="s">
        <v>74</v>
      </c>
      <c r="B46" s="439" t="s">
        <v>99</v>
      </c>
      <c r="C46" s="439"/>
      <c r="D46" s="439"/>
      <c r="E46" s="194">
        <f>E47</f>
        <v>1326000</v>
      </c>
      <c r="F46" s="195"/>
      <c r="G46" s="196">
        <f>E46+F46</f>
        <v>1326000</v>
      </c>
    </row>
    <row r="47" spans="1:7" x14ac:dyDescent="0.25">
      <c r="A47" s="325">
        <v>801</v>
      </c>
      <c r="B47" s="282"/>
      <c r="C47" s="300"/>
      <c r="D47" s="107" t="s">
        <v>8</v>
      </c>
      <c r="E47" s="114">
        <f>E48</f>
        <v>1326000</v>
      </c>
      <c r="F47" s="114">
        <f t="shared" ref="F47:G48" si="21">F48</f>
        <v>0</v>
      </c>
      <c r="G47" s="115">
        <f t="shared" si="21"/>
        <v>1326000</v>
      </c>
    </row>
    <row r="48" spans="1:7" x14ac:dyDescent="0.25">
      <c r="A48" s="422"/>
      <c r="B48" s="326">
        <v>80104</v>
      </c>
      <c r="C48" s="285"/>
      <c r="D48" s="109" t="s">
        <v>113</v>
      </c>
      <c r="E48" s="116">
        <f>E49</f>
        <v>1326000</v>
      </c>
      <c r="F48" s="116">
        <f t="shared" si="21"/>
        <v>0</v>
      </c>
      <c r="G48" s="117">
        <f t="shared" si="21"/>
        <v>1326000</v>
      </c>
    </row>
    <row r="49" spans="1:7" ht="36" x14ac:dyDescent="0.25">
      <c r="A49" s="422"/>
      <c r="B49" s="327"/>
      <c r="C49" s="287">
        <v>2540</v>
      </c>
      <c r="D49" s="118" t="s">
        <v>129</v>
      </c>
      <c r="E49" s="119">
        <v>1326000</v>
      </c>
      <c r="F49" s="119"/>
      <c r="G49" s="164">
        <f>E49+F49</f>
        <v>1326000</v>
      </c>
    </row>
    <row r="50" spans="1:7" x14ac:dyDescent="0.25">
      <c r="A50" s="422"/>
      <c r="B50" s="326"/>
      <c r="C50" s="285"/>
      <c r="D50" s="109"/>
      <c r="E50" s="116"/>
      <c r="F50" s="116"/>
      <c r="G50" s="197"/>
    </row>
    <row r="51" spans="1:7" x14ac:dyDescent="0.25">
      <c r="A51" s="422"/>
      <c r="B51" s="327"/>
      <c r="C51" s="287"/>
      <c r="D51" s="118"/>
      <c r="E51" s="119"/>
      <c r="F51" s="119"/>
      <c r="G51" s="164"/>
    </row>
    <row r="52" spans="1:7" x14ac:dyDescent="0.25">
      <c r="A52" s="198" t="s">
        <v>81</v>
      </c>
      <c r="B52" s="443" t="s">
        <v>130</v>
      </c>
      <c r="C52" s="443"/>
      <c r="D52" s="443"/>
      <c r="E52" s="199">
        <f>E53+E56+E61+E64+E72+E77</f>
        <v>493200</v>
      </c>
      <c r="F52" s="199">
        <f t="shared" ref="F52:G52" si="22">F53+F56+F61+F64+F72+F77</f>
        <v>0</v>
      </c>
      <c r="G52" s="199">
        <f t="shared" si="22"/>
        <v>493200</v>
      </c>
    </row>
    <row r="53" spans="1:7" x14ac:dyDescent="0.25">
      <c r="A53" s="328" t="s">
        <v>34</v>
      </c>
      <c r="B53" s="282"/>
      <c r="C53" s="300"/>
      <c r="D53" s="107" t="s">
        <v>35</v>
      </c>
      <c r="E53" s="152">
        <f>E54</f>
        <v>20000</v>
      </c>
      <c r="F53" s="152">
        <f t="shared" ref="F53:G54" si="23">F54</f>
        <v>0</v>
      </c>
      <c r="G53" s="153">
        <f t="shared" si="23"/>
        <v>20000</v>
      </c>
    </row>
    <row r="54" spans="1:7" x14ac:dyDescent="0.25">
      <c r="A54" s="425"/>
      <c r="B54" s="329" t="s">
        <v>131</v>
      </c>
      <c r="C54" s="285"/>
      <c r="D54" s="109" t="s">
        <v>132</v>
      </c>
      <c r="E54" s="116">
        <f>E55</f>
        <v>20000</v>
      </c>
      <c r="F54" s="116">
        <f t="shared" si="23"/>
        <v>0</v>
      </c>
      <c r="G54" s="117">
        <f t="shared" si="23"/>
        <v>20000</v>
      </c>
    </row>
    <row r="55" spans="1:7" ht="84" x14ac:dyDescent="0.25">
      <c r="A55" s="426"/>
      <c r="B55" s="302"/>
      <c r="C55" s="330">
        <v>2830</v>
      </c>
      <c r="D55" s="201" t="s">
        <v>133</v>
      </c>
      <c r="E55" s="202">
        <v>20000</v>
      </c>
      <c r="F55" s="202"/>
      <c r="G55" s="203">
        <f>E55+F55</f>
        <v>20000</v>
      </c>
    </row>
    <row r="56" spans="1:7" ht="24" x14ac:dyDescent="0.25">
      <c r="A56" s="295">
        <v>754</v>
      </c>
      <c r="B56" s="295"/>
      <c r="C56" s="295"/>
      <c r="D56" s="130" t="s">
        <v>134</v>
      </c>
      <c r="E56" s="132">
        <f>E57+E59</f>
        <v>130000</v>
      </c>
      <c r="F56" s="132">
        <f t="shared" ref="F56:G56" si="24">F57+F59</f>
        <v>0</v>
      </c>
      <c r="G56" s="132">
        <f t="shared" si="24"/>
        <v>130000</v>
      </c>
    </row>
    <row r="57" spans="1:7" x14ac:dyDescent="0.25">
      <c r="A57" s="444"/>
      <c r="B57" s="293">
        <v>75412</v>
      </c>
      <c r="C57" s="293"/>
      <c r="D57" s="133" t="s">
        <v>135</v>
      </c>
      <c r="E57" s="135">
        <f>E58</f>
        <v>40000</v>
      </c>
      <c r="F57" s="135">
        <f t="shared" ref="F57:G57" si="25">F58</f>
        <v>0</v>
      </c>
      <c r="G57" s="135">
        <f t="shared" si="25"/>
        <v>40000</v>
      </c>
    </row>
    <row r="58" spans="1:7" ht="60" x14ac:dyDescent="0.25">
      <c r="A58" s="444"/>
      <c r="B58" s="331"/>
      <c r="C58" s="332">
        <v>2820</v>
      </c>
      <c r="D58" s="204" t="s">
        <v>136</v>
      </c>
      <c r="E58" s="138">
        <v>40000</v>
      </c>
      <c r="F58" s="139"/>
      <c r="G58" s="205">
        <f>E58+F58</f>
        <v>40000</v>
      </c>
    </row>
    <row r="59" spans="1:7" ht="24" x14ac:dyDescent="0.25">
      <c r="A59" s="444"/>
      <c r="B59" s="293">
        <v>75415</v>
      </c>
      <c r="C59" s="318"/>
      <c r="D59" s="187" t="s">
        <v>137</v>
      </c>
      <c r="E59" s="206">
        <f>E60</f>
        <v>90000</v>
      </c>
      <c r="F59" s="206">
        <f t="shared" ref="F59:G59" si="26">F60</f>
        <v>0</v>
      </c>
      <c r="G59" s="206">
        <f t="shared" si="26"/>
        <v>90000</v>
      </c>
    </row>
    <row r="60" spans="1:7" ht="108" x14ac:dyDescent="0.25">
      <c r="A60" s="444"/>
      <c r="B60" s="333"/>
      <c r="C60" s="334">
        <v>2360</v>
      </c>
      <c r="D60" s="201" t="s">
        <v>138</v>
      </c>
      <c r="E60" s="138">
        <v>90000</v>
      </c>
      <c r="F60" s="207"/>
      <c r="G60" s="208">
        <f>E60+F60</f>
        <v>90000</v>
      </c>
    </row>
    <row r="61" spans="1:7" x14ac:dyDescent="0.25">
      <c r="A61" s="335">
        <v>801</v>
      </c>
      <c r="B61" s="336"/>
      <c r="C61" s="219"/>
      <c r="D61" s="173" t="s">
        <v>8</v>
      </c>
      <c r="E61" s="175">
        <f>E62</f>
        <v>3000</v>
      </c>
      <c r="F61" s="175">
        <f t="shared" ref="F61:G62" si="27">F62</f>
        <v>0</v>
      </c>
      <c r="G61" s="175">
        <f t="shared" si="27"/>
        <v>3000</v>
      </c>
    </row>
    <row r="62" spans="1:7" x14ac:dyDescent="0.25">
      <c r="A62" s="210"/>
      <c r="B62" s="337">
        <v>80195</v>
      </c>
      <c r="C62" s="338"/>
      <c r="D62" s="187" t="s">
        <v>21</v>
      </c>
      <c r="E62" s="188">
        <f>E63</f>
        <v>3000</v>
      </c>
      <c r="F62" s="188">
        <f t="shared" si="27"/>
        <v>0</v>
      </c>
      <c r="G62" s="188">
        <f t="shared" si="27"/>
        <v>3000</v>
      </c>
    </row>
    <row r="63" spans="1:7" ht="108" x14ac:dyDescent="0.25">
      <c r="A63" s="211"/>
      <c r="B63" s="339"/>
      <c r="C63" s="340">
        <v>2360</v>
      </c>
      <c r="D63" s="181" t="s">
        <v>138</v>
      </c>
      <c r="E63" s="138">
        <v>3000</v>
      </c>
      <c r="F63" s="138"/>
      <c r="G63" s="212">
        <f>E63+F63</f>
        <v>3000</v>
      </c>
    </row>
    <row r="64" spans="1:7" x14ac:dyDescent="0.25">
      <c r="A64" s="341">
        <v>851</v>
      </c>
      <c r="B64" s="342"/>
      <c r="C64" s="343"/>
      <c r="D64" s="213" t="s">
        <v>24</v>
      </c>
      <c r="E64" s="214">
        <f>E65+E67</f>
        <v>50000</v>
      </c>
      <c r="F64" s="214">
        <f t="shared" ref="F64:G64" si="28">F65+F67</f>
        <v>0</v>
      </c>
      <c r="G64" s="215">
        <f t="shared" si="28"/>
        <v>50000</v>
      </c>
    </row>
    <row r="65" spans="1:7" x14ac:dyDescent="0.25">
      <c r="A65" s="301"/>
      <c r="B65" s="344">
        <v>85154</v>
      </c>
      <c r="C65" s="285"/>
      <c r="D65" s="109" t="s">
        <v>114</v>
      </c>
      <c r="E65" s="116">
        <f>E66</f>
        <v>40000</v>
      </c>
      <c r="F65" s="116">
        <f t="shared" ref="F65:G65" si="29">F66</f>
        <v>0</v>
      </c>
      <c r="G65" s="117">
        <f t="shared" si="29"/>
        <v>40000</v>
      </c>
    </row>
    <row r="66" spans="1:7" ht="108" x14ac:dyDescent="0.25">
      <c r="A66" s="302"/>
      <c r="B66" s="302"/>
      <c r="C66" s="330">
        <v>2360</v>
      </c>
      <c r="D66" s="201" t="s">
        <v>138</v>
      </c>
      <c r="E66" s="202">
        <v>40000</v>
      </c>
      <c r="F66" s="202"/>
      <c r="G66" s="203">
        <f>E66+F66</f>
        <v>40000</v>
      </c>
    </row>
    <row r="67" spans="1:7" x14ac:dyDescent="0.25">
      <c r="A67" s="216"/>
      <c r="B67" s="318">
        <v>85195</v>
      </c>
      <c r="C67" s="319"/>
      <c r="D67" s="187" t="s">
        <v>21</v>
      </c>
      <c r="E67" s="188">
        <f>E68</f>
        <v>10000</v>
      </c>
      <c r="F67" s="188">
        <f t="shared" ref="F67:G67" si="30">F68</f>
        <v>0</v>
      </c>
      <c r="G67" s="188">
        <f t="shared" si="30"/>
        <v>10000</v>
      </c>
    </row>
    <row r="68" spans="1:7" ht="108" x14ac:dyDescent="0.25">
      <c r="A68" s="216"/>
      <c r="B68" s="345"/>
      <c r="C68" s="330">
        <v>2360</v>
      </c>
      <c r="D68" s="201" t="s">
        <v>138</v>
      </c>
      <c r="E68" s="139">
        <v>10000</v>
      </c>
      <c r="F68" s="207"/>
      <c r="G68" s="218">
        <f>E68+F68</f>
        <v>10000</v>
      </c>
    </row>
    <row r="69" spans="1:7" x14ac:dyDescent="0.25">
      <c r="A69" s="209"/>
      <c r="B69" s="219"/>
      <c r="C69" s="220"/>
      <c r="D69" s="173"/>
      <c r="E69" s="175"/>
      <c r="F69" s="175"/>
      <c r="G69" s="221"/>
    </row>
    <row r="70" spans="1:7" x14ac:dyDescent="0.25">
      <c r="A70" s="445"/>
      <c r="B70" s="176"/>
      <c r="C70" s="177"/>
      <c r="D70" s="187"/>
      <c r="E70" s="188"/>
      <c r="F70" s="188"/>
      <c r="G70" s="222"/>
    </row>
    <row r="71" spans="1:7" x14ac:dyDescent="0.25">
      <c r="A71" s="446"/>
      <c r="B71" s="217"/>
      <c r="C71" s="200"/>
      <c r="D71" s="201"/>
      <c r="E71" s="139"/>
      <c r="F71" s="207"/>
      <c r="G71" s="218"/>
    </row>
    <row r="72" spans="1:7" ht="24" x14ac:dyDescent="0.25">
      <c r="A72" s="346">
        <v>921</v>
      </c>
      <c r="B72" s="346"/>
      <c r="C72" s="347"/>
      <c r="D72" s="223" t="s">
        <v>102</v>
      </c>
      <c r="E72" s="224">
        <f>E73+E75</f>
        <v>129000</v>
      </c>
      <c r="F72" s="224">
        <f t="shared" ref="F72:G72" si="31">F73+F75</f>
        <v>0</v>
      </c>
      <c r="G72" s="225">
        <f t="shared" si="31"/>
        <v>129000</v>
      </c>
    </row>
    <row r="73" spans="1:7" ht="24" x14ac:dyDescent="0.25">
      <c r="A73" s="348"/>
      <c r="B73" s="349">
        <v>92105</v>
      </c>
      <c r="C73" s="350"/>
      <c r="D73" s="226" t="s">
        <v>139</v>
      </c>
      <c r="E73" s="227">
        <f>E74</f>
        <v>9000</v>
      </c>
      <c r="F73" s="227">
        <f t="shared" ref="F73:G73" si="32">F74</f>
        <v>0</v>
      </c>
      <c r="G73" s="228">
        <f t="shared" si="32"/>
        <v>9000</v>
      </c>
    </row>
    <row r="74" spans="1:7" ht="108" x14ac:dyDescent="0.25">
      <c r="A74" s="351"/>
      <c r="B74" s="352"/>
      <c r="C74" s="287">
        <v>2360</v>
      </c>
      <c r="D74" s="118" t="s">
        <v>138</v>
      </c>
      <c r="E74" s="148">
        <v>9000</v>
      </c>
      <c r="F74" s="148"/>
      <c r="G74" s="230">
        <f>E74+F74</f>
        <v>9000</v>
      </c>
    </row>
    <row r="75" spans="1:7" ht="24" x14ac:dyDescent="0.25">
      <c r="A75" s="229"/>
      <c r="B75" s="353">
        <v>92120</v>
      </c>
      <c r="C75" s="354"/>
      <c r="D75" s="231" t="s">
        <v>140</v>
      </c>
      <c r="E75" s="232">
        <f>E76</f>
        <v>120000</v>
      </c>
      <c r="F75" s="232">
        <f t="shared" ref="F75:G75" si="33">F76</f>
        <v>0</v>
      </c>
      <c r="G75" s="233">
        <f t="shared" si="33"/>
        <v>120000</v>
      </c>
    </row>
    <row r="76" spans="1:7" ht="96" x14ac:dyDescent="0.25">
      <c r="A76" s="234"/>
      <c r="B76" s="302"/>
      <c r="C76" s="355">
        <v>2720</v>
      </c>
      <c r="D76" s="235" t="s">
        <v>141</v>
      </c>
      <c r="E76" s="148">
        <v>120000</v>
      </c>
      <c r="F76" s="148"/>
      <c r="G76" s="236">
        <f>E76+F76</f>
        <v>120000</v>
      </c>
    </row>
    <row r="77" spans="1:7" x14ac:dyDescent="0.25">
      <c r="A77" s="281">
        <v>926</v>
      </c>
      <c r="B77" s="356"/>
      <c r="C77" s="343"/>
      <c r="D77" s="213" t="s">
        <v>142</v>
      </c>
      <c r="E77" s="237">
        <f t="shared" ref="E77:G78" si="34">E78</f>
        <v>161200</v>
      </c>
      <c r="F77" s="237">
        <f t="shared" si="34"/>
        <v>0</v>
      </c>
      <c r="G77" s="237">
        <f t="shared" si="34"/>
        <v>161200</v>
      </c>
    </row>
    <row r="78" spans="1:7" x14ac:dyDescent="0.25">
      <c r="A78" s="302"/>
      <c r="B78" s="344">
        <v>92695</v>
      </c>
      <c r="C78" s="357"/>
      <c r="D78" s="161" t="s">
        <v>21</v>
      </c>
      <c r="E78" s="238">
        <f t="shared" si="34"/>
        <v>161200</v>
      </c>
      <c r="F78" s="238">
        <f t="shared" si="34"/>
        <v>0</v>
      </c>
      <c r="G78" s="238">
        <f t="shared" si="34"/>
        <v>161200</v>
      </c>
    </row>
    <row r="79" spans="1:7" ht="108.75" thickBot="1" x14ac:dyDescent="0.3">
      <c r="A79" s="358"/>
      <c r="B79" s="358"/>
      <c r="C79" s="287">
        <v>2360</v>
      </c>
      <c r="D79" s="118" t="s">
        <v>138</v>
      </c>
      <c r="E79" s="119">
        <v>161200</v>
      </c>
      <c r="F79" s="119"/>
      <c r="G79" s="164">
        <f>E79+F79</f>
        <v>161200</v>
      </c>
    </row>
    <row r="80" spans="1:7" ht="15.75" thickBot="1" x14ac:dyDescent="0.3">
      <c r="A80" s="447" t="s">
        <v>143</v>
      </c>
      <c r="B80" s="448"/>
      <c r="C80" s="448"/>
      <c r="D80" s="449"/>
      <c r="E80" s="239">
        <f>E8+E45</f>
        <v>5894779.6399999997</v>
      </c>
      <c r="F80" s="239">
        <f t="shared" ref="F80:G80" si="35">F8+F45</f>
        <v>0</v>
      </c>
      <c r="G80" s="239">
        <f t="shared" si="35"/>
        <v>5894779.6399999997</v>
      </c>
    </row>
    <row r="81" spans="1:7" ht="15.75" x14ac:dyDescent="0.25">
      <c r="A81" s="240" t="s">
        <v>144</v>
      </c>
      <c r="B81" s="241"/>
      <c r="C81" s="241"/>
      <c r="D81" s="241"/>
      <c r="E81" s="242"/>
      <c r="F81" s="242"/>
      <c r="G81" s="241"/>
    </row>
    <row r="82" spans="1:7" ht="24" x14ac:dyDescent="0.25">
      <c r="A82" s="98" t="s">
        <v>1</v>
      </c>
      <c r="B82" s="98" t="s">
        <v>2</v>
      </c>
      <c r="C82" s="99" t="s">
        <v>0</v>
      </c>
      <c r="D82" s="100" t="s">
        <v>94</v>
      </c>
      <c r="E82" s="243" t="s">
        <v>29</v>
      </c>
      <c r="F82" s="244" t="s">
        <v>6</v>
      </c>
      <c r="G82" s="245" t="s">
        <v>30</v>
      </c>
    </row>
    <row r="83" spans="1:7" ht="15.75" thickBot="1" x14ac:dyDescent="0.3">
      <c r="A83" s="103" t="s">
        <v>96</v>
      </c>
      <c r="B83" s="423" t="s">
        <v>97</v>
      </c>
      <c r="C83" s="423"/>
      <c r="D83" s="423"/>
      <c r="E83" s="104">
        <f>E84</f>
        <v>0</v>
      </c>
      <c r="F83" s="104">
        <f>F84</f>
        <v>0</v>
      </c>
      <c r="G83" s="246">
        <v>0</v>
      </c>
    </row>
    <row r="84" spans="1:7" ht="21.75" customHeight="1" x14ac:dyDescent="0.25">
      <c r="A84" s="247" t="s">
        <v>74</v>
      </c>
      <c r="B84" s="450" t="s">
        <v>107</v>
      </c>
      <c r="C84" s="450"/>
      <c r="D84" s="450"/>
      <c r="E84" s="129">
        <f>E85</f>
        <v>0</v>
      </c>
      <c r="F84" s="129">
        <f>F85</f>
        <v>0</v>
      </c>
      <c r="G84" s="248">
        <v>0</v>
      </c>
    </row>
    <row r="85" spans="1:7" ht="89.25" customHeight="1" x14ac:dyDescent="0.25">
      <c r="A85" s="359"/>
      <c r="B85" s="331"/>
      <c r="C85" s="332">
        <v>6239</v>
      </c>
      <c r="D85" s="249" t="s">
        <v>145</v>
      </c>
      <c r="E85" s="250"/>
      <c r="F85" s="250"/>
      <c r="G85" s="251">
        <v>0</v>
      </c>
    </row>
    <row r="86" spans="1:7" ht="24" x14ac:dyDescent="0.25">
      <c r="A86" s="360">
        <v>900</v>
      </c>
      <c r="B86" s="342"/>
      <c r="C86" s="361"/>
      <c r="D86" s="252" t="s">
        <v>116</v>
      </c>
      <c r="E86" s="108">
        <f>E87</f>
        <v>0</v>
      </c>
      <c r="F86" s="108">
        <f>F87</f>
        <v>0</v>
      </c>
      <c r="G86" s="253">
        <v>0</v>
      </c>
    </row>
    <row r="87" spans="1:7" x14ac:dyDescent="0.25">
      <c r="A87" s="362"/>
      <c r="B87" s="363">
        <v>90013</v>
      </c>
      <c r="C87" s="309"/>
      <c r="D87" s="254" t="s">
        <v>119</v>
      </c>
      <c r="E87" s="162">
        <f>E88</f>
        <v>0</v>
      </c>
      <c r="F87" s="162">
        <f>F88</f>
        <v>0</v>
      </c>
      <c r="G87" s="255">
        <v>0</v>
      </c>
    </row>
    <row r="88" spans="1:7" ht="72.75" thickBot="1" x14ac:dyDescent="0.3">
      <c r="A88" s="364"/>
      <c r="B88" s="345"/>
      <c r="C88" s="365">
        <v>6300</v>
      </c>
      <c r="D88" s="256" t="s">
        <v>110</v>
      </c>
      <c r="E88" s="257"/>
      <c r="F88" s="257"/>
      <c r="G88" s="258"/>
    </row>
    <row r="89" spans="1:7" ht="35.25" customHeight="1" thickBot="1" x14ac:dyDescent="0.3">
      <c r="A89" s="259" t="s">
        <v>96</v>
      </c>
      <c r="B89" s="451" t="s">
        <v>128</v>
      </c>
      <c r="C89" s="451"/>
      <c r="D89" s="451"/>
      <c r="E89" s="192">
        <f>E90</f>
        <v>1030000</v>
      </c>
      <c r="F89" s="192">
        <f>F90</f>
        <v>250000</v>
      </c>
      <c r="G89" s="260">
        <v>1010000</v>
      </c>
    </row>
    <row r="90" spans="1:7" x14ac:dyDescent="0.25">
      <c r="A90" s="261" t="s">
        <v>74</v>
      </c>
      <c r="B90" s="452" t="s">
        <v>107</v>
      </c>
      <c r="C90" s="452"/>
      <c r="D90" s="452"/>
      <c r="E90" s="129">
        <f>E91+E96+E99</f>
        <v>1030000</v>
      </c>
      <c r="F90" s="129">
        <f t="shared" ref="F90:G90" si="36">F91+F96+F99</f>
        <v>250000</v>
      </c>
      <c r="G90" s="129">
        <f t="shared" si="36"/>
        <v>1280000</v>
      </c>
    </row>
    <row r="91" spans="1:7" x14ac:dyDescent="0.25">
      <c r="A91" s="291">
        <v>600</v>
      </c>
      <c r="B91" s="292"/>
      <c r="C91" s="292"/>
      <c r="D91" s="130" t="s">
        <v>108</v>
      </c>
      <c r="E91" s="131">
        <f>E95+E92</f>
        <v>800000</v>
      </c>
      <c r="F91" s="131">
        <f t="shared" ref="F91:G91" si="37">F95+F92</f>
        <v>250000</v>
      </c>
      <c r="G91" s="131">
        <f t="shared" si="37"/>
        <v>1050000</v>
      </c>
    </row>
    <row r="92" spans="1:7" x14ac:dyDescent="0.25">
      <c r="A92" s="366"/>
      <c r="B92" s="297">
        <v>60014</v>
      </c>
      <c r="C92" s="297"/>
      <c r="D92" s="144" t="s">
        <v>146</v>
      </c>
      <c r="E92" s="262">
        <f>E93</f>
        <v>800000</v>
      </c>
      <c r="F92" s="262">
        <f t="shared" ref="F92:G92" si="38">F93</f>
        <v>250000</v>
      </c>
      <c r="G92" s="262">
        <f t="shared" si="38"/>
        <v>1050000</v>
      </c>
    </row>
    <row r="93" spans="1:7" ht="72" x14ac:dyDescent="0.25">
      <c r="A93" s="366"/>
      <c r="B93" s="367"/>
      <c r="C93" s="367">
        <v>6300</v>
      </c>
      <c r="D93" s="137" t="s">
        <v>147</v>
      </c>
      <c r="E93" s="263">
        <v>800000</v>
      </c>
      <c r="F93" s="263">
        <v>250000</v>
      </c>
      <c r="G93" s="264">
        <f>E93+F93</f>
        <v>1050000</v>
      </c>
    </row>
    <row r="94" spans="1:7" x14ac:dyDescent="0.25">
      <c r="A94" s="429"/>
      <c r="B94" s="293">
        <v>60016</v>
      </c>
      <c r="C94" s="293"/>
      <c r="D94" s="133" t="s">
        <v>148</v>
      </c>
      <c r="E94" s="135">
        <f>E95</f>
        <v>0</v>
      </c>
      <c r="F94" s="135">
        <f t="shared" ref="F94:G94" si="39">F95</f>
        <v>0</v>
      </c>
      <c r="G94" s="135">
        <f t="shared" si="39"/>
        <v>0</v>
      </c>
    </row>
    <row r="95" spans="1:7" ht="72" x14ac:dyDescent="0.25">
      <c r="A95" s="430"/>
      <c r="B95" s="136"/>
      <c r="C95" s="294">
        <v>6300</v>
      </c>
      <c r="D95" s="137" t="s">
        <v>147</v>
      </c>
      <c r="E95" s="147">
        <v>0</v>
      </c>
      <c r="F95" s="147"/>
      <c r="G95" s="265">
        <f>E95+F95</f>
        <v>0</v>
      </c>
    </row>
    <row r="96" spans="1:7" x14ac:dyDescent="0.25">
      <c r="A96" s="341">
        <v>851</v>
      </c>
      <c r="B96" s="342"/>
      <c r="C96" s="343"/>
      <c r="D96" s="213" t="s">
        <v>24</v>
      </c>
      <c r="E96" s="237">
        <f>E97</f>
        <v>80000</v>
      </c>
      <c r="F96" s="237">
        <f t="shared" ref="F96:G97" si="40">F97</f>
        <v>0</v>
      </c>
      <c r="G96" s="237">
        <f t="shared" si="40"/>
        <v>80000</v>
      </c>
    </row>
    <row r="97" spans="1:7" x14ac:dyDescent="0.25">
      <c r="A97" s="301"/>
      <c r="B97" s="344">
        <v>85111</v>
      </c>
      <c r="C97" s="285"/>
      <c r="D97" s="109" t="s">
        <v>149</v>
      </c>
      <c r="E97" s="116">
        <f>E98</f>
        <v>80000</v>
      </c>
      <c r="F97" s="116">
        <f t="shared" si="40"/>
        <v>0</v>
      </c>
      <c r="G97" s="116">
        <f t="shared" si="40"/>
        <v>80000</v>
      </c>
    </row>
    <row r="98" spans="1:7" ht="84" x14ac:dyDescent="0.25">
      <c r="A98" s="302"/>
      <c r="B98" s="302"/>
      <c r="C98" s="330">
        <v>6220</v>
      </c>
      <c r="D98" s="201" t="s">
        <v>150</v>
      </c>
      <c r="E98" s="202">
        <v>80000</v>
      </c>
      <c r="F98" s="202"/>
      <c r="G98" s="203">
        <f>E98+F98</f>
        <v>80000</v>
      </c>
    </row>
    <row r="99" spans="1:7" ht="24" x14ac:dyDescent="0.25">
      <c r="A99" s="368">
        <v>900</v>
      </c>
      <c r="B99" s="369"/>
      <c r="C99" s="370"/>
      <c r="D99" s="209" t="s">
        <v>151</v>
      </c>
      <c r="E99" s="266">
        <f>E100+E102</f>
        <v>150000</v>
      </c>
      <c r="F99" s="266"/>
      <c r="G99" s="221">
        <v>150000</v>
      </c>
    </row>
    <row r="100" spans="1:7" ht="24" x14ac:dyDescent="0.25">
      <c r="A100" s="371"/>
      <c r="B100" s="372">
        <v>90001</v>
      </c>
      <c r="C100" s="372"/>
      <c r="D100" s="268" t="s">
        <v>152</v>
      </c>
      <c r="E100" s="269">
        <f>E101</f>
        <v>60000</v>
      </c>
      <c r="F100" s="269"/>
      <c r="G100" s="222">
        <v>60000</v>
      </c>
    </row>
    <row r="101" spans="1:7" ht="84" x14ac:dyDescent="0.25">
      <c r="A101" s="371"/>
      <c r="B101" s="294"/>
      <c r="C101" s="373">
        <v>6230</v>
      </c>
      <c r="D101" s="270" t="s">
        <v>153</v>
      </c>
      <c r="E101" s="271">
        <v>60000</v>
      </c>
      <c r="F101" s="271"/>
      <c r="G101" s="272">
        <v>60000</v>
      </c>
    </row>
    <row r="102" spans="1:7" ht="24" x14ac:dyDescent="0.25">
      <c r="A102" s="267"/>
      <c r="B102" s="372">
        <v>90005</v>
      </c>
      <c r="C102" s="372"/>
      <c r="D102" s="268" t="s">
        <v>154</v>
      </c>
      <c r="E102" s="269">
        <f>E103</f>
        <v>90000</v>
      </c>
      <c r="F102" s="269"/>
      <c r="G102" s="222">
        <v>90000</v>
      </c>
    </row>
    <row r="103" spans="1:7" ht="84" x14ac:dyDescent="0.25">
      <c r="A103" s="267"/>
      <c r="B103" s="294"/>
      <c r="C103" s="373">
        <v>6230</v>
      </c>
      <c r="D103" s="270" t="s">
        <v>153</v>
      </c>
      <c r="E103" s="271">
        <v>90000</v>
      </c>
      <c r="F103" s="271"/>
      <c r="G103" s="272">
        <v>90000</v>
      </c>
    </row>
    <row r="104" spans="1:7" x14ac:dyDescent="0.25">
      <c r="A104" s="453" t="s">
        <v>143</v>
      </c>
      <c r="B104" s="454"/>
      <c r="C104" s="454"/>
      <c r="D104" s="455"/>
      <c r="E104" s="273">
        <f>E90</f>
        <v>1030000</v>
      </c>
      <c r="F104" s="273">
        <f t="shared" ref="F104:G104" si="41">F90</f>
        <v>250000</v>
      </c>
      <c r="G104" s="273">
        <f t="shared" si="41"/>
        <v>1280000</v>
      </c>
    </row>
    <row r="105" spans="1:7" x14ac:dyDescent="0.25">
      <c r="A105" s="440" t="s">
        <v>155</v>
      </c>
      <c r="B105" s="441"/>
      <c r="C105" s="441"/>
      <c r="D105" s="442"/>
      <c r="E105" s="274">
        <f>E80+E104</f>
        <v>6924779.6399999997</v>
      </c>
      <c r="F105" s="274">
        <f t="shared" ref="F105:G105" si="42">F80+F104</f>
        <v>250000</v>
      </c>
      <c r="G105" s="274">
        <f t="shared" si="42"/>
        <v>7174779.6399999997</v>
      </c>
    </row>
  </sheetData>
  <mergeCells count="30">
    <mergeCell ref="A105:D105"/>
    <mergeCell ref="B52:D52"/>
    <mergeCell ref="A54:A55"/>
    <mergeCell ref="A57:A60"/>
    <mergeCell ref="A70:A71"/>
    <mergeCell ref="A80:D80"/>
    <mergeCell ref="B83:D83"/>
    <mergeCell ref="B84:D84"/>
    <mergeCell ref="B89:D89"/>
    <mergeCell ref="B90:D90"/>
    <mergeCell ref="A94:A95"/>
    <mergeCell ref="A104:D104"/>
    <mergeCell ref="A48:A51"/>
    <mergeCell ref="B8:D8"/>
    <mergeCell ref="B9:D9"/>
    <mergeCell ref="A14:A19"/>
    <mergeCell ref="B20:D20"/>
    <mergeCell ref="A22:A23"/>
    <mergeCell ref="A28:A29"/>
    <mergeCell ref="A34:A37"/>
    <mergeCell ref="B38:D38"/>
    <mergeCell ref="A40:A41"/>
    <mergeCell ref="B45:D45"/>
    <mergeCell ref="B46:D46"/>
    <mergeCell ref="A6:G6"/>
    <mergeCell ref="A1:G1"/>
    <mergeCell ref="A2:G2"/>
    <mergeCell ref="A3:G3"/>
    <mergeCell ref="D4:G4"/>
    <mergeCell ref="A5:G5"/>
  </mergeCell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H27" sqref="H27"/>
    </sheetView>
  </sheetViews>
  <sheetFormatPr defaultRowHeight="15" x14ac:dyDescent="0.25"/>
  <cols>
    <col min="1" max="1" width="6.42578125" customWidth="1"/>
    <col min="2" max="2" width="7.7109375" customWidth="1"/>
    <col min="3" max="3" width="54.28515625" customWidth="1"/>
    <col min="4" max="4" width="22.42578125" customWidth="1"/>
    <col min="5" max="5" width="21.42578125" customWidth="1"/>
  </cols>
  <sheetData>
    <row r="1" spans="1:5" x14ac:dyDescent="0.25">
      <c r="A1" s="466" t="s">
        <v>157</v>
      </c>
      <c r="B1" s="409"/>
      <c r="C1" s="409"/>
      <c r="D1" s="409"/>
      <c r="E1" s="409"/>
    </row>
    <row r="2" spans="1:5" ht="29.25" customHeight="1" x14ac:dyDescent="0.25">
      <c r="A2" s="467" t="s">
        <v>177</v>
      </c>
      <c r="B2" s="409"/>
      <c r="C2" s="409"/>
      <c r="D2" s="409"/>
      <c r="E2" s="409"/>
    </row>
    <row r="3" spans="1:5" x14ac:dyDescent="0.25">
      <c r="A3" s="468" t="s">
        <v>178</v>
      </c>
      <c r="B3" s="409"/>
      <c r="C3" s="409"/>
      <c r="D3" s="409"/>
      <c r="E3" s="409"/>
    </row>
    <row r="4" spans="1:5" x14ac:dyDescent="0.25">
      <c r="A4" s="374"/>
      <c r="B4" s="374"/>
      <c r="C4" s="374"/>
      <c r="D4" s="375"/>
      <c r="E4" s="376"/>
    </row>
    <row r="5" spans="1:5" x14ac:dyDescent="0.25">
      <c r="A5" s="374"/>
      <c r="B5" s="374"/>
      <c r="C5" s="374"/>
      <c r="D5" s="375"/>
      <c r="E5" s="376"/>
    </row>
    <row r="6" spans="1:5" ht="15.75" x14ac:dyDescent="0.25">
      <c r="A6" s="469" t="s">
        <v>158</v>
      </c>
      <c r="B6" s="469"/>
      <c r="C6" s="469"/>
      <c r="D6" s="469"/>
      <c r="E6" s="469"/>
    </row>
    <row r="7" spans="1:5" ht="15.75" x14ac:dyDescent="0.25">
      <c r="A7" s="470" t="s">
        <v>159</v>
      </c>
      <c r="B7" s="470"/>
      <c r="C7" s="470"/>
      <c r="D7" s="470"/>
      <c r="E7" s="470"/>
    </row>
    <row r="8" spans="1:5" ht="15.75" x14ac:dyDescent="0.25">
      <c r="A8" s="471" t="s">
        <v>160</v>
      </c>
      <c r="B8" s="471"/>
      <c r="C8" s="471"/>
      <c r="D8" s="471"/>
      <c r="E8" s="471"/>
    </row>
    <row r="9" spans="1:5" x14ac:dyDescent="0.25">
      <c r="A9" s="374"/>
      <c r="B9" s="374"/>
      <c r="C9" s="374"/>
      <c r="D9" s="374"/>
      <c r="E9" s="374"/>
    </row>
    <row r="10" spans="1:5" x14ac:dyDescent="0.25">
      <c r="A10" s="374"/>
      <c r="B10" s="374"/>
      <c r="C10" s="374"/>
      <c r="D10" s="374"/>
      <c r="E10" s="374"/>
    </row>
    <row r="11" spans="1:5" x14ac:dyDescent="0.25">
      <c r="A11" s="374"/>
      <c r="B11" s="374"/>
      <c r="C11" s="374"/>
      <c r="D11" s="374"/>
      <c r="E11" s="374"/>
    </row>
    <row r="12" spans="1:5" ht="15.75" thickBot="1" x14ac:dyDescent="0.3">
      <c r="A12" s="374"/>
      <c r="B12" s="374"/>
      <c r="C12" s="374"/>
      <c r="D12" s="377"/>
      <c r="E12" s="377" t="s">
        <v>161</v>
      </c>
    </row>
    <row r="13" spans="1:5" ht="15.75" thickBot="1" x14ac:dyDescent="0.3">
      <c r="A13" s="456" t="s">
        <v>65</v>
      </c>
      <c r="B13" s="457" t="s">
        <v>0</v>
      </c>
      <c r="C13" s="457" t="s">
        <v>162</v>
      </c>
      <c r="D13" s="458" t="s">
        <v>163</v>
      </c>
      <c r="E13" s="459" t="s">
        <v>164</v>
      </c>
    </row>
    <row r="14" spans="1:5" ht="15.75" thickBot="1" x14ac:dyDescent="0.3">
      <c r="A14" s="456"/>
      <c r="B14" s="457"/>
      <c r="C14" s="457"/>
      <c r="D14" s="458"/>
      <c r="E14" s="459"/>
    </row>
    <row r="15" spans="1:5" x14ac:dyDescent="0.25">
      <c r="A15" s="456"/>
      <c r="B15" s="457"/>
      <c r="C15" s="457"/>
      <c r="D15" s="458"/>
      <c r="E15" s="459"/>
    </row>
    <row r="16" spans="1:5" ht="15.75" x14ac:dyDescent="0.25">
      <c r="A16" s="378" t="s">
        <v>74</v>
      </c>
      <c r="B16" s="379">
        <v>992</v>
      </c>
      <c r="C16" s="380" t="s">
        <v>165</v>
      </c>
      <c r="D16" s="381"/>
      <c r="E16" s="382">
        <v>419800</v>
      </c>
    </row>
    <row r="17" spans="1:5" ht="15.75" x14ac:dyDescent="0.25">
      <c r="A17" s="378" t="s">
        <v>81</v>
      </c>
      <c r="B17" s="379">
        <v>992</v>
      </c>
      <c r="C17" s="380" t="s">
        <v>165</v>
      </c>
      <c r="D17" s="381"/>
      <c r="E17" s="382">
        <v>125000</v>
      </c>
    </row>
    <row r="18" spans="1:5" ht="15.75" x14ac:dyDescent="0.25">
      <c r="A18" s="378" t="s">
        <v>86</v>
      </c>
      <c r="B18" s="379">
        <v>992</v>
      </c>
      <c r="C18" s="380" t="s">
        <v>165</v>
      </c>
      <c r="D18" s="381"/>
      <c r="E18" s="382">
        <v>265684.95</v>
      </c>
    </row>
    <row r="19" spans="1:5" ht="15.75" x14ac:dyDescent="0.25">
      <c r="A19" s="383" t="s">
        <v>166</v>
      </c>
      <c r="B19" s="384">
        <v>992</v>
      </c>
      <c r="C19" s="380" t="s">
        <v>165</v>
      </c>
      <c r="D19" s="385"/>
      <c r="E19" s="386">
        <v>400000</v>
      </c>
    </row>
    <row r="20" spans="1:5" ht="15.75" x14ac:dyDescent="0.25">
      <c r="A20" s="383" t="s">
        <v>167</v>
      </c>
      <c r="B20" s="384">
        <v>992</v>
      </c>
      <c r="C20" s="380" t="s">
        <v>165</v>
      </c>
      <c r="D20" s="385"/>
      <c r="E20" s="386">
        <v>137000</v>
      </c>
    </row>
    <row r="21" spans="1:5" ht="15.75" x14ac:dyDescent="0.25">
      <c r="A21" s="383" t="s">
        <v>168</v>
      </c>
      <c r="B21" s="384">
        <v>992</v>
      </c>
      <c r="C21" s="380" t="s">
        <v>165</v>
      </c>
      <c r="D21" s="385"/>
      <c r="E21" s="386">
        <v>100000</v>
      </c>
    </row>
    <row r="22" spans="1:5" ht="15.75" x14ac:dyDescent="0.25">
      <c r="A22" s="383" t="s">
        <v>169</v>
      </c>
      <c r="B22" s="384">
        <v>992</v>
      </c>
      <c r="C22" s="380" t="s">
        <v>165</v>
      </c>
      <c r="D22" s="385"/>
      <c r="E22" s="386">
        <v>469315.05</v>
      </c>
    </row>
    <row r="23" spans="1:5" ht="19.5" customHeight="1" x14ac:dyDescent="0.25">
      <c r="A23" s="383" t="s">
        <v>170</v>
      </c>
      <c r="B23" s="384">
        <v>931</v>
      </c>
      <c r="C23" s="387" t="s">
        <v>171</v>
      </c>
      <c r="D23" s="385">
        <v>3609950</v>
      </c>
      <c r="E23" s="386"/>
    </row>
    <row r="24" spans="1:5" ht="31.5" customHeight="1" x14ac:dyDescent="0.25">
      <c r="A24" s="464" t="s">
        <v>172</v>
      </c>
      <c r="B24" s="462">
        <v>950</v>
      </c>
      <c r="C24" s="387" t="s">
        <v>173</v>
      </c>
      <c r="D24" s="385">
        <v>677777.53</v>
      </c>
      <c r="E24" s="386"/>
    </row>
    <row r="25" spans="1:5" ht="31.5" customHeight="1" x14ac:dyDescent="0.25">
      <c r="A25" s="465"/>
      <c r="B25" s="463"/>
      <c r="C25" s="387" t="s">
        <v>176</v>
      </c>
      <c r="D25" s="385">
        <v>250000</v>
      </c>
      <c r="E25" s="386"/>
    </row>
    <row r="26" spans="1:5" ht="15.75" x14ac:dyDescent="0.25">
      <c r="A26" s="388"/>
      <c r="B26" s="389"/>
      <c r="C26" s="390" t="s">
        <v>174</v>
      </c>
      <c r="D26" s="391">
        <f>D23+D24+D25</f>
        <v>4537727.53</v>
      </c>
      <c r="E26" s="392">
        <f>SUM(E16:E23)</f>
        <v>1916800</v>
      </c>
    </row>
    <row r="27" spans="1:5" ht="16.5" thickBot="1" x14ac:dyDescent="0.3">
      <c r="A27" s="393"/>
      <c r="B27" s="394"/>
      <c r="C27" s="395" t="s">
        <v>175</v>
      </c>
      <c r="D27" s="460">
        <f>D26-E26</f>
        <v>2620927.5300000003</v>
      </c>
      <c r="E27" s="461"/>
    </row>
  </sheetData>
  <mergeCells count="14">
    <mergeCell ref="D27:E27"/>
    <mergeCell ref="B24:B25"/>
    <mergeCell ref="A24:A25"/>
    <mergeCell ref="A1:E1"/>
    <mergeCell ref="A2:E2"/>
    <mergeCell ref="A3:E3"/>
    <mergeCell ref="A6:E6"/>
    <mergeCell ref="A7:E7"/>
    <mergeCell ref="A8:E8"/>
    <mergeCell ref="A13:A15"/>
    <mergeCell ref="B13:B15"/>
    <mergeCell ref="C13:C15"/>
    <mergeCell ref="D13:D15"/>
    <mergeCell ref="E13:E15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Zał. nr 5</vt:lpstr>
      <vt:lpstr>Załącznik Nr 7</vt:lpstr>
      <vt:lpstr>Załącznik Nr 6</vt:lpstr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2020-06-13T09:41:12Z</cp:lastPrinted>
  <dcterms:created xsi:type="dcterms:W3CDTF">2018-11-03T12:53:48Z</dcterms:created>
  <dcterms:modified xsi:type="dcterms:W3CDTF">2020-06-13T09:42:36Z</dcterms:modified>
</cp:coreProperties>
</file>