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zur.UM\Desktop\"/>
    </mc:Choice>
  </mc:AlternateContent>
  <bookViews>
    <workbookView xWindow="0" yWindow="0" windowWidth="21570" windowHeight="81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Arkusz1!$B$3:$I$155</definedName>
  </definedNames>
  <calcPr calcId="152511"/>
</workbook>
</file>

<file path=xl/calcChain.xml><?xml version="1.0" encoding="utf-8"?>
<calcChain xmlns="http://schemas.openxmlformats.org/spreadsheetml/2006/main">
  <c r="I102" i="1" l="1"/>
  <c r="I155" i="1"/>
  <c r="I148" i="1"/>
  <c r="I139" i="1"/>
  <c r="I112" i="1"/>
  <c r="I91" i="1"/>
  <c r="E69" i="1" l="1"/>
  <c r="H58" i="1"/>
  <c r="H59" i="1"/>
  <c r="H60" i="1"/>
  <c r="H61" i="1"/>
  <c r="H62" i="1"/>
  <c r="H63" i="1"/>
  <c r="H64" i="1"/>
  <c r="H65" i="1"/>
  <c r="H66" i="1"/>
  <c r="H67" i="1"/>
  <c r="H68" i="1"/>
  <c r="H57" i="1"/>
  <c r="E51" i="1"/>
  <c r="F51" i="1"/>
  <c r="H19" i="1"/>
  <c r="H9" i="1"/>
  <c r="H10" i="1"/>
  <c r="H11" i="1"/>
  <c r="H12" i="1"/>
  <c r="H8" i="1"/>
  <c r="I63" i="1" l="1"/>
  <c r="I68" i="1"/>
  <c r="I69" i="1" s="1"/>
  <c r="I12" i="1"/>
  <c r="H21" i="1"/>
  <c r="H22" i="1"/>
  <c r="H23" i="1"/>
  <c r="H24" i="1"/>
  <c r="H25" i="1"/>
  <c r="H26" i="1"/>
  <c r="H27" i="1"/>
  <c r="H20" i="1"/>
  <c r="H15" i="1"/>
  <c r="H16" i="1"/>
  <c r="H17" i="1"/>
  <c r="H18" i="1"/>
  <c r="I19" i="1" s="1"/>
  <c r="H14" i="1"/>
  <c r="I14" i="1" s="1"/>
  <c r="H51" i="1" l="1"/>
  <c r="I27" i="1"/>
  <c r="I17" i="1"/>
  <c r="I51" i="1" l="1"/>
</calcChain>
</file>

<file path=xl/sharedStrings.xml><?xml version="1.0" encoding="utf-8"?>
<sst xmlns="http://schemas.openxmlformats.org/spreadsheetml/2006/main" count="283" uniqueCount="212">
  <si>
    <t>Lokalizacja</t>
  </si>
  <si>
    <t>Gościejewo</t>
  </si>
  <si>
    <t>Ilość kruszywa [t]</t>
  </si>
  <si>
    <t>Koszt [zł]</t>
  </si>
  <si>
    <t>Stawka brutto [zł]</t>
  </si>
  <si>
    <t>Pruśce</t>
  </si>
  <si>
    <t>Biniewo</t>
  </si>
  <si>
    <t>Stare</t>
  </si>
  <si>
    <t>Kwota na fakturze</t>
  </si>
  <si>
    <t>Parkowo</t>
  </si>
  <si>
    <t>profilowanie dróg</t>
  </si>
  <si>
    <t>Powierzchnia [m2]</t>
  </si>
  <si>
    <t>Jaracz</t>
  </si>
  <si>
    <t>Grudna, Wełna</t>
  </si>
  <si>
    <t>Karolewo</t>
  </si>
  <si>
    <t>Tarnowo</t>
  </si>
  <si>
    <t>Słomowo</t>
  </si>
  <si>
    <t>Korytowanie</t>
  </si>
  <si>
    <t xml:space="preserve"> dostawa gruzu</t>
  </si>
  <si>
    <t>Nr f-ry</t>
  </si>
  <si>
    <t>FV/02/09/19</t>
  </si>
  <si>
    <t>FV/03/09/19</t>
  </si>
  <si>
    <t>FV/04/09/19</t>
  </si>
  <si>
    <t>FV/05/09/19</t>
  </si>
  <si>
    <t>FV/01/07/19</t>
  </si>
  <si>
    <t>Rogoźno</t>
  </si>
  <si>
    <t>Nienawiszcz</t>
  </si>
  <si>
    <t>Budziszewko</t>
  </si>
  <si>
    <t>Studzieniec-Budziszewko</t>
  </si>
  <si>
    <t>Międzylesie</t>
  </si>
  <si>
    <t>Józefinowo</t>
  </si>
  <si>
    <t>FV/07/10/19</t>
  </si>
  <si>
    <t>Boguniewo</t>
  </si>
  <si>
    <t>FV/03/12/19</t>
  </si>
  <si>
    <t>utrzymanie dróg gruntowych</t>
  </si>
  <si>
    <t>Ruda</t>
  </si>
  <si>
    <t xml:space="preserve">Laskowo </t>
  </si>
  <si>
    <t>K65/2019</t>
  </si>
  <si>
    <t>utwardzenie drogi</t>
  </si>
  <si>
    <t>Laskowo</t>
  </si>
  <si>
    <t>K61/2019</t>
  </si>
  <si>
    <t>K62/2019</t>
  </si>
  <si>
    <t>Owczegłowy</t>
  </si>
  <si>
    <t>K63/2019</t>
  </si>
  <si>
    <t>K64/2019</t>
  </si>
  <si>
    <t>K11/2019</t>
  </si>
  <si>
    <t>utwardzenie pobocza</t>
  </si>
  <si>
    <t>K18/2019</t>
  </si>
  <si>
    <t>Boguniewo - Nienawiszcz</t>
  </si>
  <si>
    <t xml:space="preserve">Cieśle </t>
  </si>
  <si>
    <t>K60/2019</t>
  </si>
  <si>
    <t>remonty cząstkowe</t>
  </si>
  <si>
    <t>FV/01/11/19</t>
  </si>
  <si>
    <t>5/2019</t>
  </si>
  <si>
    <t>wykaszanie poboczy</t>
  </si>
  <si>
    <t>Boguniewo-Józefinowo</t>
  </si>
  <si>
    <t>Owieczki - Karolewo</t>
  </si>
  <si>
    <t>Parkowo, dr. Boguniewska</t>
  </si>
  <si>
    <t>08/2019</t>
  </si>
  <si>
    <t>likwidacja odrostów</t>
  </si>
  <si>
    <t>Budzieszewko w kier. Potrzanowa</t>
  </si>
  <si>
    <t>1350 mb</t>
  </si>
  <si>
    <t>2550 mb</t>
  </si>
  <si>
    <t>droga do Biniewa</t>
  </si>
  <si>
    <t>800 mb</t>
  </si>
  <si>
    <t>7/2019</t>
  </si>
  <si>
    <t>FAA/3/07/2019</t>
  </si>
  <si>
    <t>koszenie poboczy</t>
  </si>
  <si>
    <t>drogi gminne</t>
  </si>
  <si>
    <t>FAA/3/08/2019</t>
  </si>
  <si>
    <t>przycinanie krzewów</t>
  </si>
  <si>
    <t>65/2019</t>
  </si>
  <si>
    <t>Rogoźno - ul. Biskupskiego</t>
  </si>
  <si>
    <t xml:space="preserve">przycięcie koron drzew </t>
  </si>
  <si>
    <t>Fs/3/11/2019</t>
  </si>
  <si>
    <t>drogi na terenie miasta i gminy</t>
  </si>
  <si>
    <t>FS/4/12/2019</t>
  </si>
  <si>
    <t>Zadania związane z pracami remontowymi na drogach i ulicach Gminy Rogoźno</t>
  </si>
  <si>
    <t>Zadania związane z remontami cząstkowymi nawierzchni bitumicznych Gminy Rogoźno</t>
  </si>
  <si>
    <t>Zadania związane z oznakowaniem ulic</t>
  </si>
  <si>
    <t>F/92/19</t>
  </si>
  <si>
    <t>Wykonanie oznakowania tablicami inwestycji realizowanych przy udziale środków zewnętrznych</t>
  </si>
  <si>
    <t>F 07/08/2019</t>
  </si>
  <si>
    <t>Wykonanie oznakowania na progach zwalniających</t>
  </si>
  <si>
    <t>NKw/0000068/2019/CIS</t>
  </si>
  <si>
    <t>Wymiana zestawu znaków pionowych wraz z ustawieniem tablicy w olszynie</t>
  </si>
  <si>
    <t>K 43/2019</t>
  </si>
  <si>
    <t>Montaż dodatkowego oznakowania w m. Dziewcza Struga</t>
  </si>
  <si>
    <t>F 19-FVS/0935</t>
  </si>
  <si>
    <t>Zadania związane z utrzymaniem sieci kanalizacji deszczowej</t>
  </si>
  <si>
    <t>F 7/2019</t>
  </si>
  <si>
    <t>zakup kruszywa</t>
  </si>
  <si>
    <t>Poługniowa</t>
  </si>
  <si>
    <t>Zadania związane z prowadzeniem ewidencji dróg gminnych</t>
  </si>
  <si>
    <t>F 03/04/2019</t>
  </si>
  <si>
    <t>Wykonanie ewidencji dróg gminnych na terenie Gminy</t>
  </si>
  <si>
    <t>Fv/36/2019</t>
  </si>
  <si>
    <t>Naprawa przepustu w m. Dziewcza Struga</t>
  </si>
  <si>
    <t>K 1/2019</t>
  </si>
  <si>
    <t>Remont przepustu ul. Rolna-Garbatka</t>
  </si>
  <si>
    <t>F 01/11/2019</t>
  </si>
  <si>
    <t>Opłata za dostęp do systemu ewidencji dróg</t>
  </si>
  <si>
    <t>F 1/03/2019</t>
  </si>
  <si>
    <t>Wykonanie operatu wodnoprawnego na rzut wody</t>
  </si>
  <si>
    <t>19-FVS/0612</t>
  </si>
  <si>
    <t>Bariery drogowe w m. Międzylesie</t>
  </si>
  <si>
    <t>F/157/19</t>
  </si>
  <si>
    <t>7279/2018</t>
  </si>
  <si>
    <t>Mapa zasadnicza drogi Za Jeziorem</t>
  </si>
  <si>
    <t>Konserwacja i utrzymanie sieci kanalizacji deszczowej</t>
  </si>
  <si>
    <t>FSZ</t>
  </si>
  <si>
    <t>00020/2019</t>
  </si>
  <si>
    <t>mapa Parkowo</t>
  </si>
  <si>
    <t>Kopia projektu Długa i Seminarialna</t>
  </si>
  <si>
    <t>F06/04/2019</t>
  </si>
  <si>
    <t>F12/04/2019</t>
  </si>
  <si>
    <t>Dodatkowa kopia projektu</t>
  </si>
  <si>
    <t>3635/2019</t>
  </si>
  <si>
    <t>Wypis z rejestru gruntów Gościejewo</t>
  </si>
  <si>
    <t>FV 23/2019</t>
  </si>
  <si>
    <t>Utwardzenie terenu pod przystanek Boguniewo</t>
  </si>
  <si>
    <t>Zadania związane z dostawami piasku</t>
  </si>
  <si>
    <t>FV/008/06/2019</t>
  </si>
  <si>
    <t>Dostawa piasku Nienawiszcz</t>
  </si>
  <si>
    <t>FV/005/06/2019</t>
  </si>
  <si>
    <t>Dostawa piasku Pruśce</t>
  </si>
  <si>
    <t>FV/009/06/2019</t>
  </si>
  <si>
    <t>Dostawa piasku Słomowo</t>
  </si>
  <si>
    <t>FV/006/06/2019</t>
  </si>
  <si>
    <t>Dostawa piasku Plażowa</t>
  </si>
  <si>
    <t>K16/2019</t>
  </si>
  <si>
    <t>Wykonanie odwodnienia Międzylesie</t>
  </si>
  <si>
    <t>Uzgodnienia branżowe Parkowo</t>
  </si>
  <si>
    <t>FV/005/05/2019</t>
  </si>
  <si>
    <t>Dostawa piasku Jaracz</t>
  </si>
  <si>
    <t>F05/08/2019</t>
  </si>
  <si>
    <t>Mapa i kopia projektów na potrzeby złożenia wniosku o dofinansowanie</t>
  </si>
  <si>
    <t>5886/2019</t>
  </si>
  <si>
    <t>Kopia mapy zasadniczej ul. Żurawia</t>
  </si>
  <si>
    <t>5885/2019</t>
  </si>
  <si>
    <t>Kopia mapy zasadniczej Budziszewko</t>
  </si>
  <si>
    <t>FV/92/19</t>
  </si>
  <si>
    <t>Wykonanie pomiarów widoczności na przejazdach kolejowych</t>
  </si>
  <si>
    <t>F11/10/2019</t>
  </si>
  <si>
    <t>Usuwanie pni i korzeni</t>
  </si>
  <si>
    <t>Miasto Rogoźno</t>
  </si>
  <si>
    <t>FVS0014/10/2019</t>
  </si>
  <si>
    <t>00059/2019</t>
  </si>
  <si>
    <t>7695/2019</t>
  </si>
  <si>
    <t>7704/2019</t>
  </si>
  <si>
    <t>7700/2019</t>
  </si>
  <si>
    <t>7698/2019</t>
  </si>
  <si>
    <t>7091/2019</t>
  </si>
  <si>
    <t>7106/2019</t>
  </si>
  <si>
    <t>7081/2019</t>
  </si>
  <si>
    <t>7079/2019</t>
  </si>
  <si>
    <t>7085/2019</t>
  </si>
  <si>
    <t>7087/2019</t>
  </si>
  <si>
    <t>Biskupskiego</t>
  </si>
  <si>
    <t>Kopia mapy zasadniczej oraz wypis z rejestru gruntów</t>
  </si>
  <si>
    <t>RNSPO/SFBR/1902/003</t>
  </si>
  <si>
    <t>Długa, Seminarialna, Szarych Szeregó, Werbla, Prusa</t>
  </si>
  <si>
    <t>K49/2019</t>
  </si>
  <si>
    <t>Remont drogi</t>
  </si>
  <si>
    <t>Ruda - zjazd z DK11</t>
  </si>
  <si>
    <t>F03/12/2019</t>
  </si>
  <si>
    <t>Nadzór nad utrzymaniem dróg</t>
  </si>
  <si>
    <t>K59/2019</t>
  </si>
  <si>
    <t>Utwardzenie wjazdu</t>
  </si>
  <si>
    <t>ul. Szarych Szeregów</t>
  </si>
  <si>
    <t>K 58/2019</t>
  </si>
  <si>
    <t>Utwardzenie drogi dojazdowej</t>
  </si>
  <si>
    <t>ul. Fabryczna</t>
  </si>
  <si>
    <t>NKw/0000017/2019/CIS</t>
  </si>
  <si>
    <t>Wykaszanie drzew i krzewów</t>
  </si>
  <si>
    <t>FS/3/11/2019</t>
  </si>
  <si>
    <t>Zadania dofinansowane ze środków zewnętrznych</t>
  </si>
  <si>
    <t>FV/01/09/2019</t>
  </si>
  <si>
    <t>Droga w m. Karolewo</t>
  </si>
  <si>
    <t>Drogi Nadleśnictwa Durowo</t>
  </si>
  <si>
    <t>FV/02/12/19</t>
  </si>
  <si>
    <t>Droga Jaracz-Piłka Młyn</t>
  </si>
  <si>
    <t>FV/05/09/2019</t>
  </si>
  <si>
    <t>Profilowanie dróg gruntowych</t>
  </si>
  <si>
    <t>Profilowanie dróg wraz z utwardzeniem</t>
  </si>
  <si>
    <t>FV/06/10/19</t>
  </si>
  <si>
    <t>Bieżące utrzyanie dróg</t>
  </si>
  <si>
    <t>55,78t</t>
  </si>
  <si>
    <t>44t</t>
  </si>
  <si>
    <t>Nr faktury</t>
  </si>
  <si>
    <t>Zadanie</t>
  </si>
  <si>
    <t>Powierzchnia</t>
  </si>
  <si>
    <t>Stawka jedn.</t>
  </si>
  <si>
    <t>Wartość</t>
  </si>
  <si>
    <t>Łącznie</t>
  </si>
  <si>
    <t>Zakup i montaż oznakowania drogowego na terenie Gminy Rogoźno (oznakowanie zgłaszane przez mieszkańców w 2019 roku)</t>
  </si>
  <si>
    <t>Wykonanie wpustów ulicznych ul. Krótka</t>
  </si>
  <si>
    <t>Mapa Seminarialna Rów odprowadzenie wody opadowej</t>
  </si>
  <si>
    <t>29,56t</t>
  </si>
  <si>
    <t>48,06t</t>
  </si>
  <si>
    <t>36,48t</t>
  </si>
  <si>
    <t>500mb dofinansowanie w 100% Nadleśnictwo Oborniki</t>
  </si>
  <si>
    <t>1043mb dofinansowanie w 100% Nadleśnictwo Oborniki</t>
  </si>
  <si>
    <t>Wojciechowo,Budziszewko, Owczegłowy dofinansowanie 50 000,00 zł Nadleśnictwo Durowo</t>
  </si>
  <si>
    <t>Likwidacja odrostów,wycinka krzeów pobocza</t>
  </si>
  <si>
    <t>Bieżące utrzymanie dróg gruntowych - rozliczenie faktur w 2019 roku</t>
  </si>
  <si>
    <t>Wykonane czynności</t>
  </si>
  <si>
    <t>Ilość</t>
  </si>
  <si>
    <t>Łączna wartość</t>
  </si>
  <si>
    <t>Nazwa zadania</t>
  </si>
  <si>
    <t>Pruśce - Stare</t>
  </si>
  <si>
    <t>Zadania związane z pracami związanymi z wycinką drzew, krzewów oraz wykaszaniem poboczy przy drogach i ulicach Gminy Rogoźno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</si>
</sst>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0" fontId="0" fillId="0" borderId="11" xfId="0" applyBorder="1" applyAlignment="1">
      <alignment wrapText="1"/>
    </xf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4" fontId="0" fillId="0" borderId="16" xfId="0" applyNumberFormat="1" applyBorder="1"/>
    <xf numFmtId="0" fontId="0" fillId="0" borderId="18" xfId="0" applyBorder="1"/>
    <xf numFmtId="4" fontId="0" fillId="0" borderId="12" xfId="0" applyNumberFormat="1" applyBorder="1"/>
    <xf numFmtId="4" fontId="0" fillId="0" borderId="19" xfId="0" applyNumberFormat="1" applyBorder="1"/>
    <xf numFmtId="4" fontId="1" fillId="0" borderId="17" xfId="0" applyNumberFormat="1" applyFont="1" applyBorder="1"/>
    <xf numFmtId="4" fontId="1" fillId="0" borderId="20" xfId="0" applyNumberFormat="1" applyFont="1" applyBorder="1"/>
    <xf numFmtId="0" fontId="0" fillId="0" borderId="0" xfId="0" applyBorder="1"/>
    <xf numFmtId="0" fontId="0" fillId="0" borderId="22" xfId="0" applyBorder="1"/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0" fillId="0" borderId="23" xfId="0" applyBorder="1"/>
    <xf numFmtId="0" fontId="0" fillId="0" borderId="24" xfId="0" applyBorder="1"/>
    <xf numFmtId="4" fontId="0" fillId="0" borderId="24" xfId="0" applyNumberFormat="1" applyBorder="1"/>
    <xf numFmtId="4" fontId="1" fillId="0" borderId="25" xfId="0" applyNumberFormat="1" applyFont="1" applyBorder="1"/>
    <xf numFmtId="4" fontId="1" fillId="0" borderId="12" xfId="0" applyNumberFormat="1" applyFont="1" applyBorder="1"/>
    <xf numFmtId="0" fontId="0" fillId="0" borderId="27" xfId="0" applyBorder="1"/>
    <xf numFmtId="4" fontId="0" fillId="0" borderId="27" xfId="0" applyNumberFormat="1" applyBorder="1"/>
    <xf numFmtId="4" fontId="1" fillId="0" borderId="28" xfId="0" applyNumberFormat="1" applyFont="1" applyBorder="1"/>
    <xf numFmtId="0" fontId="0" fillId="0" borderId="19" xfId="0" applyBorder="1"/>
    <xf numFmtId="4" fontId="1" fillId="0" borderId="19" xfId="0" applyNumberFormat="1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1" fillId="0" borderId="6" xfId="0" applyNumberFormat="1" applyFont="1" applyBorder="1"/>
    <xf numFmtId="49" fontId="0" fillId="0" borderId="0" xfId="0" applyNumberFormat="1"/>
    <xf numFmtId="49" fontId="0" fillId="0" borderId="15" xfId="0" applyNumberFormat="1" applyBorder="1"/>
    <xf numFmtId="0" fontId="0" fillId="0" borderId="1" xfId="0" applyBorder="1" applyAlignment="1">
      <alignment horizontal="right"/>
    </xf>
    <xf numFmtId="49" fontId="0" fillId="0" borderId="18" xfId="0" applyNumberFormat="1" applyBorder="1"/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Fill="1" applyBorder="1"/>
    <xf numFmtId="0" fontId="0" fillId="0" borderId="0" xfId="0" applyBorder="1" applyAlignment="1"/>
    <xf numFmtId="4" fontId="0" fillId="0" borderId="0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3" xfId="0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 wrapText="1"/>
    </xf>
    <xf numFmtId="4" fontId="1" fillId="0" borderId="5" xfId="0" applyNumberFormat="1" applyFont="1" applyBorder="1"/>
    <xf numFmtId="4" fontId="1" fillId="0" borderId="19" xfId="0" applyNumberFormat="1" applyFont="1" applyFill="1" applyBorder="1"/>
    <xf numFmtId="0" fontId="0" fillId="0" borderId="16" xfId="0" applyFill="1" applyBorder="1"/>
    <xf numFmtId="4" fontId="1" fillId="0" borderId="17" xfId="0" applyNumberFormat="1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0" fillId="0" borderId="13" xfId="0" applyNumberFormat="1" applyBorder="1"/>
    <xf numFmtId="4" fontId="1" fillId="0" borderId="14" xfId="0" applyNumberFormat="1" applyFont="1" applyBorder="1"/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8" xfId="0" applyBorder="1" applyAlignment="1"/>
    <xf numFmtId="0" fontId="0" fillId="0" borderId="15" xfId="0" applyBorder="1" applyAlignment="1"/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8" xfId="0" applyNumberFormat="1" applyBorder="1"/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23" xfId="0" applyNumberFormat="1" applyBorder="1"/>
    <xf numFmtId="0" fontId="0" fillId="0" borderId="3" xfId="0" applyFill="1" applyBorder="1" applyAlignment="1">
      <alignment wrapText="1"/>
    </xf>
    <xf numFmtId="0" fontId="0" fillId="0" borderId="3" xfId="0" applyFill="1" applyBorder="1"/>
    <xf numFmtId="4" fontId="1" fillId="0" borderId="14" xfId="0" applyNumberFormat="1" applyFont="1" applyFill="1" applyBorder="1"/>
    <xf numFmtId="2" fontId="0" fillId="0" borderId="24" xfId="0" applyNumberFormat="1" applyBorder="1" applyAlignment="1">
      <alignment wrapText="1"/>
    </xf>
    <xf numFmtId="0" fontId="0" fillId="0" borderId="38" xfId="0" applyBorder="1"/>
    <xf numFmtId="0" fontId="0" fillId="0" borderId="41" xfId="0" applyBorder="1"/>
    <xf numFmtId="0" fontId="0" fillId="0" borderId="35" xfId="0" applyBorder="1"/>
    <xf numFmtId="4" fontId="1" fillId="0" borderId="26" xfId="0" applyNumberFormat="1" applyFont="1" applyBorder="1"/>
    <xf numFmtId="4" fontId="1" fillId="0" borderId="27" xfId="0" applyNumberFormat="1" applyFont="1" applyBorder="1"/>
    <xf numFmtId="0" fontId="0" fillId="0" borderId="13" xfId="0" applyBorder="1" applyAlignment="1">
      <alignment horizontal="left" vertical="center"/>
    </xf>
    <xf numFmtId="4" fontId="1" fillId="0" borderId="14" xfId="0" applyNumberFormat="1" applyFont="1" applyBorder="1" applyAlignment="1">
      <alignment horizontal="right" vertical="center" wrapText="1"/>
    </xf>
    <xf numFmtId="49" fontId="0" fillId="0" borderId="18" xfId="0" applyNumberForma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49" fontId="0" fillId="0" borderId="7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5"/>
  <sheetViews>
    <sheetView tabSelected="1" workbookViewId="0">
      <selection activeCell="B3" sqref="B3:I3"/>
    </sheetView>
  </sheetViews>
  <sheetFormatPr defaultRowHeight="15" x14ac:dyDescent="0.25"/>
  <cols>
    <col min="2" max="2" width="22.28515625" customWidth="1"/>
    <col min="3" max="3" width="33.42578125" customWidth="1"/>
    <col min="4" max="4" width="25.140625" customWidth="1"/>
    <col min="5" max="5" width="21.7109375" customWidth="1"/>
    <col min="6" max="6" width="14.28515625" customWidth="1"/>
    <col min="7" max="7" width="15" customWidth="1"/>
    <col min="8" max="8" width="10.85546875" customWidth="1"/>
    <col min="9" max="9" width="13.5703125" customWidth="1"/>
  </cols>
  <sheetData>
    <row r="2" spans="2:9" ht="15.75" thickBot="1" x14ac:dyDescent="0.3"/>
    <row r="3" spans="2:9" ht="15.75" thickBot="1" x14ac:dyDescent="0.3">
      <c r="B3" s="124" t="s">
        <v>205</v>
      </c>
      <c r="C3" s="125"/>
      <c r="D3" s="125"/>
      <c r="E3" s="125"/>
      <c r="F3" s="125"/>
      <c r="G3" s="125"/>
      <c r="H3" s="125"/>
      <c r="I3" s="126"/>
    </row>
    <row r="5" spans="2:9" ht="15.75" thickBot="1" x14ac:dyDescent="0.3"/>
    <row r="6" spans="2:9" ht="15.75" thickBot="1" x14ac:dyDescent="0.3">
      <c r="B6" s="183" t="s">
        <v>77</v>
      </c>
      <c r="C6" s="184"/>
      <c r="D6" s="184"/>
      <c r="E6" s="184"/>
      <c r="F6" s="184"/>
      <c r="G6" s="184"/>
      <c r="H6" s="184"/>
      <c r="I6" s="185"/>
    </row>
    <row r="7" spans="2:9" ht="30.75" thickBot="1" x14ac:dyDescent="0.3">
      <c r="B7" s="69" t="s">
        <v>19</v>
      </c>
      <c r="C7" s="70" t="s">
        <v>206</v>
      </c>
      <c r="D7" s="70" t="s">
        <v>0</v>
      </c>
      <c r="E7" s="70" t="s">
        <v>11</v>
      </c>
      <c r="F7" s="115" t="s">
        <v>2</v>
      </c>
      <c r="G7" s="115" t="s">
        <v>4</v>
      </c>
      <c r="H7" s="70" t="s">
        <v>3</v>
      </c>
      <c r="I7" s="116" t="s">
        <v>8</v>
      </c>
    </row>
    <row r="8" spans="2:9" x14ac:dyDescent="0.25">
      <c r="B8" s="133" t="s">
        <v>24</v>
      </c>
      <c r="C8" s="135" t="s">
        <v>10</v>
      </c>
      <c r="D8" s="21" t="s">
        <v>25</v>
      </c>
      <c r="E8" s="22">
        <v>95159.5</v>
      </c>
      <c r="F8" s="23"/>
      <c r="G8" s="23">
        <v>0.2</v>
      </c>
      <c r="H8" s="22">
        <f>E8*G8</f>
        <v>19031.900000000001</v>
      </c>
      <c r="I8" s="24"/>
    </row>
    <row r="9" spans="2:9" x14ac:dyDescent="0.25">
      <c r="B9" s="134"/>
      <c r="C9" s="136"/>
      <c r="D9" s="18" t="s">
        <v>26</v>
      </c>
      <c r="E9" s="19">
        <v>16645</v>
      </c>
      <c r="F9" s="20"/>
      <c r="G9" s="20">
        <v>0.2</v>
      </c>
      <c r="H9" s="19">
        <f t="shared" ref="H9:H12" si="0">E9*G9</f>
        <v>3329</v>
      </c>
      <c r="I9" s="25"/>
    </row>
    <row r="10" spans="2:9" x14ac:dyDescent="0.25">
      <c r="B10" s="134"/>
      <c r="C10" s="136"/>
      <c r="D10" s="18" t="s">
        <v>27</v>
      </c>
      <c r="E10" s="19">
        <v>8930</v>
      </c>
      <c r="F10" s="20"/>
      <c r="G10" s="20">
        <v>0.2</v>
      </c>
      <c r="H10" s="19">
        <f t="shared" si="0"/>
        <v>1786</v>
      </c>
      <c r="I10" s="25"/>
    </row>
    <row r="11" spans="2:9" x14ac:dyDescent="0.25">
      <c r="B11" s="134"/>
      <c r="C11" s="136"/>
      <c r="D11" s="18" t="s">
        <v>28</v>
      </c>
      <c r="E11" s="19">
        <v>12800</v>
      </c>
      <c r="F11" s="20"/>
      <c r="G11" s="20">
        <v>0.2</v>
      </c>
      <c r="H11" s="19">
        <f t="shared" si="0"/>
        <v>2560</v>
      </c>
      <c r="I11" s="25"/>
    </row>
    <row r="12" spans="2:9" ht="15.75" thickBot="1" x14ac:dyDescent="0.3">
      <c r="B12" s="129"/>
      <c r="C12" s="137"/>
      <c r="D12" s="26" t="s">
        <v>29</v>
      </c>
      <c r="E12" s="27">
        <v>15400</v>
      </c>
      <c r="F12" s="28"/>
      <c r="G12" s="28">
        <v>0.2</v>
      </c>
      <c r="H12" s="27">
        <f t="shared" si="0"/>
        <v>3080</v>
      </c>
      <c r="I12" s="29">
        <f>H8+H9+H10+H11+H12</f>
        <v>29786.9</v>
      </c>
    </row>
    <row r="13" spans="2:9" x14ac:dyDescent="0.25">
      <c r="B13" s="112" t="s">
        <v>90</v>
      </c>
      <c r="C13" s="62" t="s">
        <v>91</v>
      </c>
      <c r="D13" s="62" t="s">
        <v>92</v>
      </c>
      <c r="E13" s="63"/>
      <c r="F13" s="64">
        <v>25</v>
      </c>
      <c r="G13" s="64"/>
      <c r="H13" s="63"/>
      <c r="I13" s="113">
        <v>1107</v>
      </c>
    </row>
    <row r="14" spans="2:9" ht="15.75" thickBot="1" x14ac:dyDescent="0.3">
      <c r="B14" s="30" t="s">
        <v>20</v>
      </c>
      <c r="C14" s="106" t="s">
        <v>18</v>
      </c>
      <c r="D14" s="31" t="s">
        <v>1</v>
      </c>
      <c r="E14" s="31"/>
      <c r="F14" s="32">
        <v>100</v>
      </c>
      <c r="G14" s="32">
        <v>49.2</v>
      </c>
      <c r="H14" s="32">
        <f>F14*G14</f>
        <v>4920</v>
      </c>
      <c r="I14" s="33">
        <f>H14</f>
        <v>4920</v>
      </c>
    </row>
    <row r="15" spans="2:9" x14ac:dyDescent="0.25">
      <c r="B15" s="133" t="s">
        <v>21</v>
      </c>
      <c r="C15" s="138" t="s">
        <v>18</v>
      </c>
      <c r="D15" s="5" t="s">
        <v>5</v>
      </c>
      <c r="E15" s="5"/>
      <c r="F15" s="6">
        <v>100</v>
      </c>
      <c r="G15" s="6">
        <v>49.2</v>
      </c>
      <c r="H15" s="6">
        <f t="shared" ref="H15:H19" si="1">F15*G15</f>
        <v>4920</v>
      </c>
      <c r="I15" s="7"/>
    </row>
    <row r="16" spans="2:9" x14ac:dyDescent="0.25">
      <c r="B16" s="134"/>
      <c r="C16" s="139"/>
      <c r="D16" s="1" t="s">
        <v>6</v>
      </c>
      <c r="E16" s="1"/>
      <c r="F16" s="2">
        <v>50</v>
      </c>
      <c r="G16" s="2">
        <v>49.2</v>
      </c>
      <c r="H16" s="2">
        <f t="shared" si="1"/>
        <v>2460</v>
      </c>
      <c r="I16" s="38"/>
    </row>
    <row r="17" spans="2:9" ht="15.75" thickBot="1" x14ac:dyDescent="0.3">
      <c r="B17" s="129"/>
      <c r="C17" s="140"/>
      <c r="D17" s="9" t="s">
        <v>7</v>
      </c>
      <c r="E17" s="9"/>
      <c r="F17" s="10">
        <v>50</v>
      </c>
      <c r="G17" s="10">
        <v>49.2</v>
      </c>
      <c r="H17" s="10">
        <f t="shared" si="1"/>
        <v>2460</v>
      </c>
      <c r="I17" s="14">
        <f>H17+H16+H15</f>
        <v>9840</v>
      </c>
    </row>
    <row r="18" spans="2:9" x14ac:dyDescent="0.25">
      <c r="B18" s="133" t="s">
        <v>22</v>
      </c>
      <c r="C18" s="138" t="s">
        <v>18</v>
      </c>
      <c r="D18" s="5" t="s">
        <v>9</v>
      </c>
      <c r="E18" s="5"/>
      <c r="F18" s="6">
        <v>25</v>
      </c>
      <c r="G18" s="6">
        <v>49.2</v>
      </c>
      <c r="H18" s="6">
        <f t="shared" si="1"/>
        <v>1230</v>
      </c>
      <c r="I18" s="34"/>
    </row>
    <row r="19" spans="2:9" ht="15.75" thickBot="1" x14ac:dyDescent="0.3">
      <c r="B19" s="129"/>
      <c r="C19" s="140"/>
      <c r="D19" s="9" t="s">
        <v>30</v>
      </c>
      <c r="E19" s="9"/>
      <c r="F19" s="10">
        <v>25</v>
      </c>
      <c r="G19" s="10">
        <v>49.2</v>
      </c>
      <c r="H19" s="10">
        <f t="shared" si="1"/>
        <v>1230</v>
      </c>
      <c r="I19" s="14">
        <f>H18+H19</f>
        <v>2460</v>
      </c>
    </row>
    <row r="20" spans="2:9" x14ac:dyDescent="0.25">
      <c r="B20" s="127" t="s">
        <v>23</v>
      </c>
      <c r="C20" s="130" t="s">
        <v>10</v>
      </c>
      <c r="D20" s="107" t="s">
        <v>9</v>
      </c>
      <c r="E20" s="6">
        <v>45715</v>
      </c>
      <c r="F20" s="6"/>
      <c r="G20" s="6">
        <v>0.2</v>
      </c>
      <c r="H20" s="6">
        <f>E20*G20</f>
        <v>9143</v>
      </c>
      <c r="I20" s="12"/>
    </row>
    <row r="21" spans="2:9" x14ac:dyDescent="0.25">
      <c r="B21" s="128"/>
      <c r="C21" s="131"/>
      <c r="D21" s="108" t="s">
        <v>12</v>
      </c>
      <c r="E21" s="2">
        <v>22800</v>
      </c>
      <c r="F21" s="2"/>
      <c r="G21" s="2">
        <v>0.2</v>
      </c>
      <c r="H21" s="2">
        <f t="shared" ref="H21:H27" si="2">E21*G21</f>
        <v>4560</v>
      </c>
      <c r="I21" s="13"/>
    </row>
    <row r="22" spans="2:9" x14ac:dyDescent="0.25">
      <c r="B22" s="128"/>
      <c r="C22" s="131"/>
      <c r="D22" s="108" t="s">
        <v>13</v>
      </c>
      <c r="E22" s="2">
        <v>8670</v>
      </c>
      <c r="F22" s="2"/>
      <c r="G22" s="2">
        <v>0.2</v>
      </c>
      <c r="H22" s="2">
        <f t="shared" si="2"/>
        <v>1734</v>
      </c>
      <c r="I22" s="13"/>
    </row>
    <row r="23" spans="2:9" x14ac:dyDescent="0.25">
      <c r="B23" s="128"/>
      <c r="C23" s="131"/>
      <c r="D23" s="108" t="s">
        <v>1</v>
      </c>
      <c r="E23" s="2">
        <v>20650</v>
      </c>
      <c r="F23" s="1"/>
      <c r="G23" s="2">
        <v>0.2</v>
      </c>
      <c r="H23" s="2">
        <f t="shared" si="2"/>
        <v>4130</v>
      </c>
      <c r="I23" s="13"/>
    </row>
    <row r="24" spans="2:9" x14ac:dyDescent="0.25">
      <c r="B24" s="128"/>
      <c r="C24" s="131"/>
      <c r="D24" s="108" t="s">
        <v>14</v>
      </c>
      <c r="E24" s="2">
        <v>12750</v>
      </c>
      <c r="F24" s="2"/>
      <c r="G24" s="2">
        <v>0.2</v>
      </c>
      <c r="H24" s="2">
        <f t="shared" si="2"/>
        <v>2550</v>
      </c>
      <c r="I24" s="13"/>
    </row>
    <row r="25" spans="2:9" x14ac:dyDescent="0.25">
      <c r="B25" s="128"/>
      <c r="C25" s="131"/>
      <c r="D25" s="108" t="s">
        <v>15</v>
      </c>
      <c r="E25" s="2">
        <v>28580</v>
      </c>
      <c r="F25" s="2"/>
      <c r="G25" s="2">
        <v>0.2</v>
      </c>
      <c r="H25" s="2">
        <f t="shared" si="2"/>
        <v>5716</v>
      </c>
      <c r="I25" s="13"/>
    </row>
    <row r="26" spans="2:9" ht="15.75" thickBot="1" x14ac:dyDescent="0.3">
      <c r="B26" s="128"/>
      <c r="C26" s="132"/>
      <c r="D26" s="108" t="s">
        <v>5</v>
      </c>
      <c r="E26" s="2">
        <v>25900</v>
      </c>
      <c r="F26" s="2"/>
      <c r="G26" s="2">
        <v>0.2</v>
      </c>
      <c r="H26" s="2">
        <f t="shared" si="2"/>
        <v>5180</v>
      </c>
      <c r="I26" s="13"/>
    </row>
    <row r="27" spans="2:9" ht="15.75" thickBot="1" x14ac:dyDescent="0.3">
      <c r="B27" s="129"/>
      <c r="C27" s="35" t="s">
        <v>17</v>
      </c>
      <c r="D27" s="9" t="s">
        <v>16</v>
      </c>
      <c r="E27" s="10">
        <v>4500</v>
      </c>
      <c r="F27" s="10"/>
      <c r="G27" s="10">
        <v>3.69</v>
      </c>
      <c r="H27" s="10">
        <f t="shared" si="2"/>
        <v>16605</v>
      </c>
      <c r="I27" s="14">
        <f>H20+H21+H22+H23+H24+H25+H26+H27</f>
        <v>49618</v>
      </c>
    </row>
    <row r="28" spans="2:9" x14ac:dyDescent="0.25">
      <c r="B28" s="133" t="s">
        <v>31</v>
      </c>
      <c r="C28" s="135" t="s">
        <v>34</v>
      </c>
      <c r="D28" s="5" t="s">
        <v>29</v>
      </c>
      <c r="E28" s="5"/>
      <c r="F28" s="5"/>
      <c r="G28" s="5"/>
      <c r="H28" s="5"/>
      <c r="I28" s="7"/>
    </row>
    <row r="29" spans="2:9" x14ac:dyDescent="0.25">
      <c r="B29" s="134"/>
      <c r="C29" s="136"/>
      <c r="D29" s="1" t="s">
        <v>32</v>
      </c>
      <c r="E29" s="1"/>
      <c r="F29" s="1"/>
      <c r="G29" s="1"/>
      <c r="H29" s="1"/>
      <c r="I29" s="38"/>
    </row>
    <row r="30" spans="2:9" ht="15.75" thickBot="1" x14ac:dyDescent="0.3">
      <c r="B30" s="129"/>
      <c r="C30" s="137"/>
      <c r="D30" s="9" t="s">
        <v>26</v>
      </c>
      <c r="E30" s="10"/>
      <c r="F30" s="10"/>
      <c r="G30" s="10"/>
      <c r="H30" s="10"/>
      <c r="I30" s="14">
        <v>3351.5</v>
      </c>
    </row>
    <row r="31" spans="2:9" x14ac:dyDescent="0.25">
      <c r="B31" s="133" t="s">
        <v>33</v>
      </c>
      <c r="C31" s="135" t="s">
        <v>34</v>
      </c>
      <c r="D31" s="5" t="s">
        <v>25</v>
      </c>
      <c r="E31" s="6">
        <v>27200</v>
      </c>
      <c r="F31" s="6">
        <v>50</v>
      </c>
      <c r="G31" s="6"/>
      <c r="H31" s="6"/>
      <c r="I31" s="34"/>
    </row>
    <row r="32" spans="2:9" x14ac:dyDescent="0.25">
      <c r="B32" s="134"/>
      <c r="C32" s="136"/>
      <c r="D32" s="1" t="s">
        <v>35</v>
      </c>
      <c r="E32" s="2">
        <v>9000</v>
      </c>
      <c r="F32" s="2"/>
      <c r="G32" s="2"/>
      <c r="H32" s="2"/>
      <c r="I32" s="39"/>
    </row>
    <row r="33" spans="2:9" x14ac:dyDescent="0.25">
      <c r="B33" s="134"/>
      <c r="C33" s="136"/>
      <c r="D33" s="1" t="s">
        <v>36</v>
      </c>
      <c r="E33" s="2">
        <v>2000</v>
      </c>
      <c r="F33" s="2">
        <v>50</v>
      </c>
      <c r="G33" s="2"/>
      <c r="H33" s="2"/>
      <c r="I33" s="39"/>
    </row>
    <row r="34" spans="2:9" x14ac:dyDescent="0.25">
      <c r="B34" s="134"/>
      <c r="C34" s="136"/>
      <c r="D34" s="1" t="s">
        <v>12</v>
      </c>
      <c r="E34" s="2">
        <v>5000</v>
      </c>
      <c r="F34" s="2">
        <v>200</v>
      </c>
      <c r="G34" s="2"/>
      <c r="H34" s="2"/>
      <c r="I34" s="39"/>
    </row>
    <row r="35" spans="2:9" ht="15.75" thickBot="1" x14ac:dyDescent="0.3">
      <c r="B35" s="129"/>
      <c r="C35" s="137"/>
      <c r="D35" s="9"/>
      <c r="E35" s="10"/>
      <c r="F35" s="10"/>
      <c r="G35" s="10"/>
      <c r="H35" s="10"/>
      <c r="I35" s="14">
        <v>27689.759999999998</v>
      </c>
    </row>
    <row r="36" spans="2:9" x14ac:dyDescent="0.25">
      <c r="B36" s="11" t="s">
        <v>37</v>
      </c>
      <c r="C36" s="1" t="s">
        <v>38</v>
      </c>
      <c r="D36" s="1" t="s">
        <v>39</v>
      </c>
      <c r="E36" s="2"/>
      <c r="F36" s="2">
        <v>104.5</v>
      </c>
      <c r="G36" s="2"/>
      <c r="H36" s="2"/>
      <c r="I36" s="39">
        <v>10405.799999999999</v>
      </c>
    </row>
    <row r="37" spans="2:9" x14ac:dyDescent="0.25">
      <c r="B37" s="11" t="s">
        <v>40</v>
      </c>
      <c r="C37" s="1" t="s">
        <v>38</v>
      </c>
      <c r="D37" s="1" t="s">
        <v>29</v>
      </c>
      <c r="E37" s="2"/>
      <c r="F37" s="2">
        <v>19.5</v>
      </c>
      <c r="G37" s="2"/>
      <c r="H37" s="2"/>
      <c r="I37" s="39">
        <v>1995.06</v>
      </c>
    </row>
    <row r="38" spans="2:9" x14ac:dyDescent="0.25">
      <c r="B38" s="11" t="s">
        <v>41</v>
      </c>
      <c r="C38" s="1" t="s">
        <v>38</v>
      </c>
      <c r="D38" s="1" t="s">
        <v>42</v>
      </c>
      <c r="E38" s="2"/>
      <c r="F38" s="2">
        <v>50</v>
      </c>
      <c r="G38" s="2"/>
      <c r="H38" s="2"/>
      <c r="I38" s="39">
        <v>4999.95</v>
      </c>
    </row>
    <row r="39" spans="2:9" x14ac:dyDescent="0.25">
      <c r="B39" s="11" t="s">
        <v>43</v>
      </c>
      <c r="C39" s="1" t="s">
        <v>38</v>
      </c>
      <c r="D39" s="1" t="s">
        <v>6</v>
      </c>
      <c r="E39" s="2"/>
      <c r="F39" s="2">
        <v>80</v>
      </c>
      <c r="G39" s="2"/>
      <c r="H39" s="2"/>
      <c r="I39" s="39">
        <v>7995</v>
      </c>
    </row>
    <row r="40" spans="2:9" x14ac:dyDescent="0.25">
      <c r="B40" s="11" t="s">
        <v>44</v>
      </c>
      <c r="C40" s="1" t="s">
        <v>38</v>
      </c>
      <c r="D40" s="1" t="s">
        <v>14</v>
      </c>
      <c r="E40" s="2"/>
      <c r="F40" s="2">
        <v>48</v>
      </c>
      <c r="G40" s="2"/>
      <c r="H40" s="2"/>
      <c r="I40" s="39">
        <v>4797</v>
      </c>
    </row>
    <row r="41" spans="2:9" x14ac:dyDescent="0.25">
      <c r="B41" s="11" t="s">
        <v>45</v>
      </c>
      <c r="C41" s="1" t="s">
        <v>46</v>
      </c>
      <c r="D41" s="1" t="s">
        <v>27</v>
      </c>
      <c r="E41" s="2">
        <v>4600</v>
      </c>
      <c r="F41" s="2"/>
      <c r="G41" s="2"/>
      <c r="H41" s="2"/>
      <c r="I41" s="39">
        <v>24100.01</v>
      </c>
    </row>
    <row r="42" spans="2:9" ht="30" x14ac:dyDescent="0.25">
      <c r="B42" s="11" t="s">
        <v>119</v>
      </c>
      <c r="C42" s="56" t="s">
        <v>120</v>
      </c>
      <c r="D42" s="1"/>
      <c r="E42" s="2"/>
      <c r="F42" s="2"/>
      <c r="G42" s="2"/>
      <c r="H42" s="2"/>
      <c r="I42" s="39">
        <v>2214</v>
      </c>
    </row>
    <row r="43" spans="2:9" ht="45" x14ac:dyDescent="0.25">
      <c r="B43" s="11" t="s">
        <v>160</v>
      </c>
      <c r="C43" s="1" t="s">
        <v>10</v>
      </c>
      <c r="D43" s="56" t="s">
        <v>161</v>
      </c>
      <c r="E43" s="2"/>
      <c r="F43" s="2"/>
      <c r="G43" s="2"/>
      <c r="H43" s="2"/>
      <c r="I43" s="39">
        <v>5000</v>
      </c>
    </row>
    <row r="44" spans="2:9" x14ac:dyDescent="0.25">
      <c r="B44" s="11" t="s">
        <v>165</v>
      </c>
      <c r="C44" s="1" t="s">
        <v>166</v>
      </c>
      <c r="D44" s="56"/>
      <c r="E44" s="2"/>
      <c r="F44" s="2"/>
      <c r="G44" s="2"/>
      <c r="H44" s="2"/>
      <c r="I44" s="39">
        <v>9225</v>
      </c>
    </row>
    <row r="45" spans="2:9" x14ac:dyDescent="0.25">
      <c r="B45" s="11" t="s">
        <v>167</v>
      </c>
      <c r="C45" s="1" t="s">
        <v>168</v>
      </c>
      <c r="D45" s="56" t="s">
        <v>169</v>
      </c>
      <c r="E45" s="2"/>
      <c r="F45" s="2"/>
      <c r="G45" s="2"/>
      <c r="H45" s="2"/>
      <c r="I45" s="39">
        <v>5120</v>
      </c>
    </row>
    <row r="46" spans="2:9" x14ac:dyDescent="0.25">
      <c r="B46" s="11" t="s">
        <v>170</v>
      </c>
      <c r="C46" s="1" t="s">
        <v>171</v>
      </c>
      <c r="D46" s="56" t="s">
        <v>172</v>
      </c>
      <c r="E46" s="2"/>
      <c r="F46" s="2">
        <v>171.5</v>
      </c>
      <c r="G46" s="2"/>
      <c r="H46" s="2"/>
      <c r="I46" s="39">
        <v>17150.009999999998</v>
      </c>
    </row>
    <row r="47" spans="2:9" x14ac:dyDescent="0.25">
      <c r="B47" s="11" t="s">
        <v>33</v>
      </c>
      <c r="C47" s="1" t="s">
        <v>183</v>
      </c>
      <c r="D47" s="56"/>
      <c r="E47" s="2"/>
      <c r="F47" s="2"/>
      <c r="G47" s="2"/>
      <c r="H47" s="2"/>
      <c r="I47" s="39">
        <v>24249.759999999998</v>
      </c>
    </row>
    <row r="48" spans="2:9" x14ac:dyDescent="0.25">
      <c r="B48" s="11" t="s">
        <v>185</v>
      </c>
      <c r="C48" s="1" t="s">
        <v>186</v>
      </c>
      <c r="D48" s="56"/>
      <c r="E48" s="2"/>
      <c r="F48" s="2"/>
      <c r="G48" s="2"/>
      <c r="H48" s="2"/>
      <c r="I48" s="39">
        <v>105773.35</v>
      </c>
    </row>
    <row r="49" spans="2:9" ht="30" x14ac:dyDescent="0.25">
      <c r="B49" s="11" t="s">
        <v>182</v>
      </c>
      <c r="C49" s="56" t="s">
        <v>184</v>
      </c>
      <c r="D49" s="56"/>
      <c r="E49" s="2"/>
      <c r="F49" s="2"/>
      <c r="G49" s="2"/>
      <c r="H49" s="2"/>
      <c r="I49" s="39">
        <v>39529.79</v>
      </c>
    </row>
    <row r="50" spans="2:9" ht="15.75" thickBot="1" x14ac:dyDescent="0.3">
      <c r="B50" s="8" t="s">
        <v>162</v>
      </c>
      <c r="C50" s="9" t="s">
        <v>163</v>
      </c>
      <c r="D50" s="9" t="s">
        <v>164</v>
      </c>
      <c r="E50" s="10"/>
      <c r="F50" s="10"/>
      <c r="G50" s="10"/>
      <c r="H50" s="10"/>
      <c r="I50" s="14">
        <v>3704.7</v>
      </c>
    </row>
    <row r="51" spans="2:9" ht="15.75" thickBot="1" x14ac:dyDescent="0.3">
      <c r="B51" s="17"/>
      <c r="C51" s="17"/>
      <c r="D51" s="109"/>
      <c r="E51" s="110">
        <f>SUM(E8:E50)</f>
        <v>366299.5</v>
      </c>
      <c r="F51" s="111">
        <f>SUM(F8:F50)</f>
        <v>1148.5</v>
      </c>
      <c r="G51" s="36"/>
      <c r="H51" s="111">
        <f>SUM(H14:H27)</f>
        <v>66838</v>
      </c>
      <c r="I51" s="37">
        <f>SUM(I8:I50)</f>
        <v>395032.59</v>
      </c>
    </row>
    <row r="52" spans="2:9" x14ac:dyDescent="0.25">
      <c r="B52" s="16"/>
      <c r="C52" s="16"/>
      <c r="D52" s="16"/>
      <c r="E52" s="16"/>
      <c r="F52" s="59"/>
      <c r="G52" s="59"/>
      <c r="H52" s="59"/>
      <c r="I52" s="16"/>
    </row>
    <row r="53" spans="2:9" x14ac:dyDescent="0.25">
      <c r="B53" s="16"/>
      <c r="C53" s="16"/>
      <c r="D53" s="16"/>
      <c r="E53" s="16"/>
      <c r="F53" s="16"/>
      <c r="G53" s="16"/>
      <c r="H53" s="16"/>
      <c r="I53" s="16"/>
    </row>
    <row r="54" spans="2:9" ht="15.75" thickBot="1" x14ac:dyDescent="0.3">
      <c r="B54" s="16"/>
      <c r="C54" s="16"/>
      <c r="D54" s="16"/>
      <c r="E54" s="16"/>
      <c r="F54" s="16"/>
      <c r="G54" s="16"/>
      <c r="H54" s="16"/>
      <c r="I54" s="16"/>
    </row>
    <row r="55" spans="2:9" ht="15.75" thickBot="1" x14ac:dyDescent="0.3">
      <c r="B55" s="183" t="s">
        <v>78</v>
      </c>
      <c r="C55" s="184"/>
      <c r="D55" s="184"/>
      <c r="E55" s="184"/>
      <c r="F55" s="184"/>
      <c r="G55" s="184"/>
      <c r="H55" s="184"/>
      <c r="I55" s="185"/>
    </row>
    <row r="56" spans="2:9" ht="15.75" thickBot="1" x14ac:dyDescent="0.3">
      <c r="B56" s="69" t="s">
        <v>189</v>
      </c>
      <c r="C56" s="70" t="s">
        <v>190</v>
      </c>
      <c r="D56" s="70" t="s">
        <v>0</v>
      </c>
      <c r="E56" s="70" t="s">
        <v>191</v>
      </c>
      <c r="F56" s="70"/>
      <c r="G56" s="70" t="s">
        <v>192</v>
      </c>
      <c r="H56" s="70" t="s">
        <v>193</v>
      </c>
      <c r="I56" s="71" t="s">
        <v>194</v>
      </c>
    </row>
    <row r="57" spans="2:9" x14ac:dyDescent="0.25">
      <c r="B57" s="133" t="s">
        <v>47</v>
      </c>
      <c r="C57" s="135" t="s">
        <v>51</v>
      </c>
      <c r="D57" s="5" t="s">
        <v>25</v>
      </c>
      <c r="E57" s="5">
        <v>244.45</v>
      </c>
      <c r="F57" s="5"/>
      <c r="G57" s="5">
        <v>81.180000000000007</v>
      </c>
      <c r="H57" s="6">
        <f>E57*G57</f>
        <v>19844.451000000001</v>
      </c>
      <c r="I57" s="7"/>
    </row>
    <row r="58" spans="2:9" x14ac:dyDescent="0.25">
      <c r="B58" s="134"/>
      <c r="C58" s="136"/>
      <c r="D58" s="1" t="s">
        <v>30</v>
      </c>
      <c r="E58" s="1">
        <v>85.62</v>
      </c>
      <c r="F58" s="1"/>
      <c r="G58" s="1">
        <v>81.180000000000007</v>
      </c>
      <c r="H58" s="2">
        <f t="shared" ref="H58:H68" si="3">E58*G58</f>
        <v>6950.6316000000006</v>
      </c>
      <c r="I58" s="38"/>
    </row>
    <row r="59" spans="2:9" x14ac:dyDescent="0.25">
      <c r="B59" s="134"/>
      <c r="C59" s="136"/>
      <c r="D59" s="1" t="s">
        <v>48</v>
      </c>
      <c r="E59" s="1">
        <v>42.76</v>
      </c>
      <c r="F59" s="1"/>
      <c r="G59" s="1">
        <v>81.180000000000007</v>
      </c>
      <c r="H59" s="2">
        <f t="shared" si="3"/>
        <v>3471.2568000000001</v>
      </c>
      <c r="I59" s="38"/>
    </row>
    <row r="60" spans="2:9" x14ac:dyDescent="0.25">
      <c r="B60" s="134"/>
      <c r="C60" s="136"/>
      <c r="D60" s="1" t="s">
        <v>16</v>
      </c>
      <c r="E60" s="1">
        <v>6.99</v>
      </c>
      <c r="F60" s="1"/>
      <c r="G60" s="1">
        <v>81.180000000000007</v>
      </c>
      <c r="H60" s="2">
        <f t="shared" si="3"/>
        <v>567.44820000000004</v>
      </c>
      <c r="I60" s="38"/>
    </row>
    <row r="61" spans="2:9" x14ac:dyDescent="0.25">
      <c r="B61" s="134"/>
      <c r="C61" s="136"/>
      <c r="D61" s="1" t="s">
        <v>1</v>
      </c>
      <c r="E61" s="1">
        <v>39.79</v>
      </c>
      <c r="F61" s="1"/>
      <c r="G61" s="1">
        <v>81.180000000000007</v>
      </c>
      <c r="H61" s="2">
        <f t="shared" si="3"/>
        <v>3230.1522</v>
      </c>
      <c r="I61" s="38"/>
    </row>
    <row r="62" spans="2:9" x14ac:dyDescent="0.25">
      <c r="B62" s="134"/>
      <c r="C62" s="136"/>
      <c r="D62" s="1" t="s">
        <v>27</v>
      </c>
      <c r="E62" s="1">
        <v>179.96</v>
      </c>
      <c r="F62" s="1"/>
      <c r="G62" s="1">
        <v>81.180000000000007</v>
      </c>
      <c r="H62" s="2">
        <f t="shared" si="3"/>
        <v>14609.152800000002</v>
      </c>
      <c r="I62" s="38"/>
    </row>
    <row r="63" spans="2:9" ht="15.75" thickBot="1" x14ac:dyDescent="0.3">
      <c r="B63" s="129"/>
      <c r="C63" s="137"/>
      <c r="D63" s="9" t="s">
        <v>49</v>
      </c>
      <c r="E63" s="9">
        <v>545.66</v>
      </c>
      <c r="F63" s="9"/>
      <c r="G63" s="9">
        <v>81.180000000000007</v>
      </c>
      <c r="H63" s="10">
        <f t="shared" si="3"/>
        <v>44296.678800000002</v>
      </c>
      <c r="I63" s="14">
        <f>H57+H58+H59+H60+H61+H62+H63</f>
        <v>92969.771399999998</v>
      </c>
    </row>
    <row r="64" spans="2:9" x14ac:dyDescent="0.25">
      <c r="B64" s="133" t="s">
        <v>50</v>
      </c>
      <c r="C64" s="135" t="s">
        <v>51</v>
      </c>
      <c r="D64" s="5" t="s">
        <v>49</v>
      </c>
      <c r="E64" s="5">
        <v>128.30000000000001</v>
      </c>
      <c r="F64" s="5"/>
      <c r="G64" s="5">
        <v>70.11</v>
      </c>
      <c r="H64" s="6">
        <f t="shared" si="3"/>
        <v>8995.1130000000012</v>
      </c>
      <c r="I64" s="7"/>
    </row>
    <row r="65" spans="2:9" x14ac:dyDescent="0.25">
      <c r="B65" s="134"/>
      <c r="C65" s="136"/>
      <c r="D65" s="1" t="s">
        <v>30</v>
      </c>
      <c r="E65" s="1">
        <v>73.2</v>
      </c>
      <c r="F65" s="1"/>
      <c r="G65" s="1">
        <v>70.11</v>
      </c>
      <c r="H65" s="2">
        <f t="shared" si="3"/>
        <v>5132.0520000000006</v>
      </c>
      <c r="I65" s="38"/>
    </row>
    <row r="66" spans="2:9" x14ac:dyDescent="0.25">
      <c r="B66" s="134"/>
      <c r="C66" s="136"/>
      <c r="D66" s="1" t="s">
        <v>16</v>
      </c>
      <c r="E66" s="1">
        <v>13.67</v>
      </c>
      <c r="F66" s="1"/>
      <c r="G66" s="1">
        <v>81.180000000000007</v>
      </c>
      <c r="H66" s="2">
        <f t="shared" si="3"/>
        <v>1109.7306000000001</v>
      </c>
      <c r="I66" s="38"/>
    </row>
    <row r="67" spans="2:9" x14ac:dyDescent="0.25">
      <c r="B67" s="134"/>
      <c r="C67" s="136"/>
      <c r="D67" s="1" t="s">
        <v>29</v>
      </c>
      <c r="E67" s="1">
        <v>17.899999999999999</v>
      </c>
      <c r="F67" s="1"/>
      <c r="G67" s="1">
        <v>81.180000000000007</v>
      </c>
      <c r="H67" s="2">
        <f t="shared" si="3"/>
        <v>1453.1220000000001</v>
      </c>
      <c r="I67" s="38"/>
    </row>
    <row r="68" spans="2:9" ht="15.75" thickBot="1" x14ac:dyDescent="0.3">
      <c r="B68" s="129"/>
      <c r="C68" s="137"/>
      <c r="D68" s="9" t="s">
        <v>25</v>
      </c>
      <c r="E68" s="9">
        <v>2.93</v>
      </c>
      <c r="F68" s="9"/>
      <c r="G68" s="9">
        <v>81.180000000000007</v>
      </c>
      <c r="H68" s="10">
        <f t="shared" si="3"/>
        <v>237.85740000000004</v>
      </c>
      <c r="I68" s="14">
        <f>H68+H67+H66+H65+H64</f>
        <v>16927.875</v>
      </c>
    </row>
    <row r="69" spans="2:9" ht="15.75" thickBot="1" x14ac:dyDescent="0.3">
      <c r="B69" s="40"/>
      <c r="C69" s="41"/>
      <c r="D69" s="41"/>
      <c r="E69" s="65">
        <f>SUM(E57:E68)</f>
        <v>1381.2300000000002</v>
      </c>
      <c r="F69" s="42"/>
      <c r="G69" s="42"/>
      <c r="H69" s="42"/>
      <c r="I69" s="43">
        <f>SUM(I57:I68)</f>
        <v>109897.6464</v>
      </c>
    </row>
    <row r="70" spans="2:9" x14ac:dyDescent="0.25">
      <c r="B70" s="16"/>
      <c r="C70" s="16"/>
      <c r="D70" s="16"/>
      <c r="E70" s="16"/>
      <c r="F70" s="16"/>
      <c r="G70" s="16"/>
      <c r="H70" s="16"/>
      <c r="I70" s="16"/>
    </row>
    <row r="71" spans="2:9" ht="15.75" thickBot="1" x14ac:dyDescent="0.3">
      <c r="B71" s="16"/>
      <c r="C71" s="16"/>
      <c r="D71" s="16"/>
      <c r="E71" s="16"/>
      <c r="F71" s="16"/>
      <c r="G71" s="16"/>
      <c r="H71" s="16"/>
      <c r="I71" s="16"/>
    </row>
    <row r="72" spans="2:9" ht="15.75" thickBot="1" x14ac:dyDescent="0.3">
      <c r="B72" s="183" t="s">
        <v>211</v>
      </c>
      <c r="C72" s="184"/>
      <c r="D72" s="184"/>
      <c r="E72" s="184"/>
      <c r="F72" s="184"/>
      <c r="G72" s="184"/>
      <c r="H72" s="184"/>
      <c r="I72" s="185"/>
    </row>
    <row r="73" spans="2:9" ht="15.75" thickBot="1" x14ac:dyDescent="0.3">
      <c r="B73" s="117" t="s">
        <v>189</v>
      </c>
      <c r="C73" s="118" t="s">
        <v>190</v>
      </c>
      <c r="D73" s="118" t="s">
        <v>0</v>
      </c>
      <c r="E73" s="118" t="s">
        <v>207</v>
      </c>
      <c r="F73" s="118"/>
      <c r="G73" s="118"/>
      <c r="H73" s="118"/>
      <c r="I73" s="119" t="s">
        <v>208</v>
      </c>
    </row>
    <row r="74" spans="2:9" x14ac:dyDescent="0.25">
      <c r="B74" s="147" t="s">
        <v>53</v>
      </c>
      <c r="C74" s="135" t="s">
        <v>54</v>
      </c>
      <c r="D74" s="5" t="s">
        <v>55</v>
      </c>
      <c r="E74" s="5"/>
      <c r="F74" s="5"/>
      <c r="G74" s="5"/>
      <c r="H74" s="5"/>
      <c r="I74" s="12"/>
    </row>
    <row r="75" spans="2:9" x14ac:dyDescent="0.25">
      <c r="B75" s="148"/>
      <c r="C75" s="136"/>
      <c r="D75" s="1" t="s">
        <v>56</v>
      </c>
      <c r="E75" s="1"/>
      <c r="F75" s="1"/>
      <c r="G75" s="1"/>
      <c r="H75" s="1"/>
      <c r="I75" s="13"/>
    </row>
    <row r="76" spans="2:9" ht="15.75" thickBot="1" x14ac:dyDescent="0.3">
      <c r="B76" s="149"/>
      <c r="C76" s="137"/>
      <c r="D76" s="9" t="s">
        <v>57</v>
      </c>
      <c r="E76" s="9"/>
      <c r="F76" s="9"/>
      <c r="G76" s="9"/>
      <c r="H76" s="9"/>
      <c r="I76" s="14">
        <v>7933.5</v>
      </c>
    </row>
    <row r="77" spans="2:9" ht="30" x14ac:dyDescent="0.25">
      <c r="B77" s="147" t="s">
        <v>58</v>
      </c>
      <c r="C77" s="135" t="s">
        <v>59</v>
      </c>
      <c r="D77" s="4" t="s">
        <v>60</v>
      </c>
      <c r="E77" s="48" t="s">
        <v>61</v>
      </c>
      <c r="F77" s="5"/>
      <c r="G77" s="5"/>
      <c r="H77" s="5"/>
      <c r="I77" s="12"/>
    </row>
    <row r="78" spans="2:9" x14ac:dyDescent="0.25">
      <c r="B78" s="148"/>
      <c r="C78" s="136"/>
      <c r="D78" s="1" t="s">
        <v>210</v>
      </c>
      <c r="E78" s="46" t="s">
        <v>62</v>
      </c>
      <c r="F78" s="1"/>
      <c r="G78" s="1"/>
      <c r="H78" s="1"/>
      <c r="I78" s="13"/>
    </row>
    <row r="79" spans="2:9" ht="15.75" thickBot="1" x14ac:dyDescent="0.3">
      <c r="B79" s="149"/>
      <c r="C79" s="137"/>
      <c r="D79" s="9" t="s">
        <v>63</v>
      </c>
      <c r="E79" s="49" t="s">
        <v>64</v>
      </c>
      <c r="F79" s="9"/>
      <c r="G79" s="9"/>
      <c r="H79" s="9"/>
      <c r="I79" s="14">
        <v>12332.48</v>
      </c>
    </row>
    <row r="80" spans="2:9" x14ac:dyDescent="0.25">
      <c r="B80" s="72" t="s">
        <v>65</v>
      </c>
      <c r="C80" s="3" t="s">
        <v>54</v>
      </c>
      <c r="D80" s="3" t="s">
        <v>12</v>
      </c>
      <c r="E80" s="3"/>
      <c r="F80" s="3"/>
      <c r="G80" s="3"/>
      <c r="H80" s="3"/>
      <c r="I80" s="73">
        <v>5375.1</v>
      </c>
    </row>
    <row r="81" spans="2:9" ht="15.75" thickBot="1" x14ac:dyDescent="0.3">
      <c r="B81" s="102" t="s">
        <v>66</v>
      </c>
      <c r="C81" s="31" t="s">
        <v>67</v>
      </c>
      <c r="D81" s="31" t="s">
        <v>68</v>
      </c>
      <c r="E81" s="31"/>
      <c r="F81" s="31"/>
      <c r="G81" s="31"/>
      <c r="H81" s="31"/>
      <c r="I81" s="33">
        <v>6480</v>
      </c>
    </row>
    <row r="82" spans="2:9" x14ac:dyDescent="0.25">
      <c r="B82" s="147" t="s">
        <v>69</v>
      </c>
      <c r="C82" s="135" t="s">
        <v>70</v>
      </c>
      <c r="D82" s="5" t="s">
        <v>26</v>
      </c>
      <c r="E82" s="5"/>
      <c r="F82" s="5"/>
      <c r="G82" s="5"/>
      <c r="H82" s="5"/>
      <c r="I82" s="34"/>
    </row>
    <row r="83" spans="2:9" ht="15.75" thickBot="1" x14ac:dyDescent="0.3">
      <c r="B83" s="149"/>
      <c r="C83" s="137"/>
      <c r="D83" s="9" t="s">
        <v>14</v>
      </c>
      <c r="E83" s="9"/>
      <c r="F83" s="9"/>
      <c r="G83" s="9"/>
      <c r="H83" s="9"/>
      <c r="I83" s="14">
        <v>1899.95</v>
      </c>
    </row>
    <row r="84" spans="2:9" x14ac:dyDescent="0.25">
      <c r="B84" s="72" t="s">
        <v>71</v>
      </c>
      <c r="C84" s="103" t="s">
        <v>73</v>
      </c>
      <c r="D84" s="104" t="s">
        <v>72</v>
      </c>
      <c r="E84" s="3"/>
      <c r="F84" s="3"/>
      <c r="G84" s="3"/>
      <c r="H84" s="3"/>
      <c r="I84" s="105">
        <v>500</v>
      </c>
    </row>
    <row r="85" spans="2:9" ht="30" x14ac:dyDescent="0.25">
      <c r="B85" s="47" t="s">
        <v>74</v>
      </c>
      <c r="C85" s="61" t="s">
        <v>67</v>
      </c>
      <c r="D85" s="60" t="s">
        <v>75</v>
      </c>
      <c r="E85" s="1"/>
      <c r="F85" s="1"/>
      <c r="G85" s="1"/>
      <c r="H85" s="1"/>
      <c r="I85" s="66">
        <v>7699.78</v>
      </c>
    </row>
    <row r="86" spans="2:9" x14ac:dyDescent="0.25">
      <c r="B86" s="47" t="s">
        <v>143</v>
      </c>
      <c r="C86" s="61" t="s">
        <v>144</v>
      </c>
      <c r="D86" s="60" t="s">
        <v>145</v>
      </c>
      <c r="E86" s="1"/>
      <c r="F86" s="1"/>
      <c r="G86" s="1"/>
      <c r="H86" s="1"/>
      <c r="I86" s="66">
        <v>2337</v>
      </c>
    </row>
    <row r="87" spans="2:9" x14ac:dyDescent="0.25">
      <c r="B87" s="47" t="s">
        <v>173</v>
      </c>
      <c r="C87" s="61" t="s">
        <v>174</v>
      </c>
      <c r="D87" s="60"/>
      <c r="E87" s="1"/>
      <c r="F87" s="1"/>
      <c r="G87" s="1"/>
      <c r="H87" s="1"/>
      <c r="I87" s="66">
        <v>5000</v>
      </c>
    </row>
    <row r="88" spans="2:9" ht="30" x14ac:dyDescent="0.25">
      <c r="B88" s="114" t="s">
        <v>175</v>
      </c>
      <c r="C88" s="60" t="s">
        <v>204</v>
      </c>
      <c r="D88" s="60"/>
      <c r="E88" s="1"/>
      <c r="F88" s="1"/>
      <c r="G88" s="1"/>
      <c r="H88" s="1"/>
      <c r="I88" s="66">
        <v>6899.78</v>
      </c>
    </row>
    <row r="89" spans="2:9" x14ac:dyDescent="0.25">
      <c r="B89" s="47" t="s">
        <v>71</v>
      </c>
      <c r="C89" s="61" t="s">
        <v>73</v>
      </c>
      <c r="D89" s="60" t="s">
        <v>158</v>
      </c>
      <c r="E89" s="1"/>
      <c r="F89" s="1"/>
      <c r="G89" s="1"/>
      <c r="H89" s="1"/>
      <c r="I89" s="66">
        <v>500</v>
      </c>
    </row>
    <row r="90" spans="2:9" ht="15.75" thickBot="1" x14ac:dyDescent="0.3">
      <c r="B90" s="45" t="s">
        <v>76</v>
      </c>
      <c r="C90" s="9" t="s">
        <v>70</v>
      </c>
      <c r="D90" s="67" t="s">
        <v>1</v>
      </c>
      <c r="E90" s="9"/>
      <c r="F90" s="9"/>
      <c r="G90" s="9"/>
      <c r="H90" s="9"/>
      <c r="I90" s="68">
        <v>699.98</v>
      </c>
    </row>
    <row r="91" spans="2:9" ht="15.75" thickBot="1" x14ac:dyDescent="0.3">
      <c r="B91" s="44"/>
      <c r="I91" s="15">
        <f>SUM(I74:I90)</f>
        <v>57657.57</v>
      </c>
    </row>
    <row r="92" spans="2:9" ht="15.75" thickBot="1" x14ac:dyDescent="0.3">
      <c r="B92" s="44"/>
    </row>
    <row r="93" spans="2:9" ht="15.75" thickBot="1" x14ac:dyDescent="0.3">
      <c r="B93" s="180" t="s">
        <v>79</v>
      </c>
      <c r="C93" s="181"/>
      <c r="D93" s="181"/>
      <c r="E93" s="181"/>
      <c r="F93" s="181"/>
      <c r="G93" s="181"/>
      <c r="H93" s="181"/>
      <c r="I93" s="182"/>
    </row>
    <row r="94" spans="2:9" ht="15.75" thickBot="1" x14ac:dyDescent="0.3">
      <c r="B94" s="83" t="s">
        <v>189</v>
      </c>
      <c r="C94" s="121" t="s">
        <v>190</v>
      </c>
      <c r="D94" s="122"/>
      <c r="E94" s="122"/>
      <c r="F94" s="122"/>
      <c r="G94" s="122"/>
      <c r="H94" s="123"/>
      <c r="I94" s="84" t="s">
        <v>208</v>
      </c>
    </row>
    <row r="95" spans="2:9" ht="45" customHeight="1" x14ac:dyDescent="0.25">
      <c r="B95" s="99" t="s">
        <v>80</v>
      </c>
      <c r="C95" s="174" t="s">
        <v>81</v>
      </c>
      <c r="D95" s="175"/>
      <c r="E95" s="175"/>
      <c r="F95" s="175"/>
      <c r="G95" s="175"/>
      <c r="H95" s="176"/>
      <c r="I95" s="76">
        <v>1500</v>
      </c>
    </row>
    <row r="96" spans="2:9" ht="30" customHeight="1" x14ac:dyDescent="0.25">
      <c r="B96" s="100" t="s">
        <v>82</v>
      </c>
      <c r="C96" s="162" t="s">
        <v>83</v>
      </c>
      <c r="D96" s="163"/>
      <c r="E96" s="163"/>
      <c r="F96" s="163"/>
      <c r="G96" s="163"/>
      <c r="H96" s="164"/>
      <c r="I96" s="77">
        <v>4500</v>
      </c>
    </row>
    <row r="97" spans="2:9" ht="45" customHeight="1" x14ac:dyDescent="0.25">
      <c r="B97" s="100" t="s">
        <v>84</v>
      </c>
      <c r="C97" s="162" t="s">
        <v>85</v>
      </c>
      <c r="D97" s="163"/>
      <c r="E97" s="163"/>
      <c r="F97" s="163"/>
      <c r="G97" s="163"/>
      <c r="H97" s="164"/>
      <c r="I97" s="77">
        <v>800</v>
      </c>
    </row>
    <row r="98" spans="2:9" ht="30" customHeight="1" x14ac:dyDescent="0.25">
      <c r="B98" s="100" t="s">
        <v>86</v>
      </c>
      <c r="C98" s="162" t="s">
        <v>87</v>
      </c>
      <c r="D98" s="163"/>
      <c r="E98" s="163"/>
      <c r="F98" s="163"/>
      <c r="G98" s="163"/>
      <c r="H98" s="164"/>
      <c r="I98" s="77">
        <v>2152.5</v>
      </c>
    </row>
    <row r="99" spans="2:9" x14ac:dyDescent="0.25">
      <c r="B99" s="100" t="s">
        <v>104</v>
      </c>
      <c r="C99" s="162" t="s">
        <v>105</v>
      </c>
      <c r="D99" s="163"/>
      <c r="E99" s="163"/>
      <c r="F99" s="163"/>
      <c r="G99" s="163"/>
      <c r="H99" s="164"/>
      <c r="I99" s="77">
        <v>2031.96</v>
      </c>
    </row>
    <row r="100" spans="2:9" ht="45" customHeight="1" x14ac:dyDescent="0.25">
      <c r="B100" s="100" t="s">
        <v>106</v>
      </c>
      <c r="C100" s="162" t="s">
        <v>81</v>
      </c>
      <c r="D100" s="163"/>
      <c r="E100" s="163"/>
      <c r="F100" s="163"/>
      <c r="G100" s="163"/>
      <c r="H100" s="164"/>
      <c r="I100" s="77">
        <v>5999.94</v>
      </c>
    </row>
    <row r="101" spans="2:9" ht="45.75" customHeight="1" thickBot="1" x14ac:dyDescent="0.3">
      <c r="B101" s="101" t="s">
        <v>88</v>
      </c>
      <c r="C101" s="165" t="s">
        <v>195</v>
      </c>
      <c r="D101" s="166"/>
      <c r="E101" s="166"/>
      <c r="F101" s="166"/>
      <c r="G101" s="166"/>
      <c r="H101" s="167"/>
      <c r="I101" s="78">
        <v>34395.72</v>
      </c>
    </row>
    <row r="102" spans="2:9" ht="15.75" thickBot="1" x14ac:dyDescent="0.3">
      <c r="B102" s="54"/>
      <c r="C102" s="51"/>
      <c r="D102" s="52"/>
      <c r="E102" s="52"/>
      <c r="F102" s="52"/>
      <c r="G102" s="52"/>
      <c r="H102" s="52"/>
      <c r="I102" s="79">
        <f>SUM(I95:I101)</f>
        <v>51380.119999999995</v>
      </c>
    </row>
    <row r="103" spans="2:9" ht="15.75" thickBot="1" x14ac:dyDescent="0.3">
      <c r="B103" s="54"/>
      <c r="C103" s="51"/>
      <c r="D103" s="52"/>
      <c r="E103" s="52"/>
      <c r="F103" s="52"/>
      <c r="G103" s="52"/>
      <c r="H103" s="52"/>
      <c r="I103" s="53"/>
    </row>
    <row r="104" spans="2:9" ht="15.75" thickBot="1" x14ac:dyDescent="0.3">
      <c r="B104" s="180" t="s">
        <v>89</v>
      </c>
      <c r="C104" s="181"/>
      <c r="D104" s="181"/>
      <c r="E104" s="181"/>
      <c r="F104" s="181"/>
      <c r="G104" s="181"/>
      <c r="H104" s="181"/>
      <c r="I104" s="182"/>
    </row>
    <row r="105" spans="2:9" ht="15.75" thickBot="1" x14ac:dyDescent="0.3">
      <c r="B105" s="83" t="s">
        <v>189</v>
      </c>
      <c r="C105" s="121" t="s">
        <v>209</v>
      </c>
      <c r="D105" s="122"/>
      <c r="E105" s="122"/>
      <c r="F105" s="122"/>
      <c r="G105" s="122"/>
      <c r="H105" s="123"/>
      <c r="I105" s="84" t="s">
        <v>208</v>
      </c>
    </row>
    <row r="106" spans="2:9" ht="30" customHeight="1" x14ac:dyDescent="0.25">
      <c r="B106" s="80" t="s">
        <v>96</v>
      </c>
      <c r="C106" s="174" t="s">
        <v>97</v>
      </c>
      <c r="D106" s="175"/>
      <c r="E106" s="175"/>
      <c r="F106" s="175"/>
      <c r="G106" s="175"/>
      <c r="H106" s="176"/>
      <c r="I106" s="85">
        <v>8856</v>
      </c>
    </row>
    <row r="107" spans="2:9" ht="30" customHeight="1" x14ac:dyDescent="0.25">
      <c r="B107" s="96" t="s">
        <v>98</v>
      </c>
      <c r="C107" s="177" t="s">
        <v>99</v>
      </c>
      <c r="D107" s="178"/>
      <c r="E107" s="178"/>
      <c r="F107" s="178"/>
      <c r="G107" s="178"/>
      <c r="H107" s="179"/>
      <c r="I107" s="86">
        <v>12650</v>
      </c>
    </row>
    <row r="108" spans="2:9" ht="30" customHeight="1" x14ac:dyDescent="0.25">
      <c r="B108" s="96" t="s">
        <v>102</v>
      </c>
      <c r="C108" s="177" t="s">
        <v>103</v>
      </c>
      <c r="D108" s="178"/>
      <c r="E108" s="178"/>
      <c r="F108" s="178"/>
      <c r="G108" s="178"/>
      <c r="H108" s="179"/>
      <c r="I108" s="86">
        <v>3690</v>
      </c>
    </row>
    <row r="109" spans="2:9" ht="30" customHeight="1" x14ac:dyDescent="0.25">
      <c r="B109" s="96" t="s">
        <v>110</v>
      </c>
      <c r="C109" s="177" t="s">
        <v>109</v>
      </c>
      <c r="D109" s="178"/>
      <c r="E109" s="178"/>
      <c r="F109" s="178"/>
      <c r="G109" s="178"/>
      <c r="H109" s="179"/>
      <c r="I109" s="86">
        <v>127496</v>
      </c>
    </row>
    <row r="110" spans="2:9" ht="30" customHeight="1" x14ac:dyDescent="0.25">
      <c r="B110" s="96" t="s">
        <v>130</v>
      </c>
      <c r="C110" s="177" t="s">
        <v>131</v>
      </c>
      <c r="D110" s="178"/>
      <c r="E110" s="178"/>
      <c r="F110" s="178"/>
      <c r="G110" s="178"/>
      <c r="H110" s="179"/>
      <c r="I110" s="86">
        <v>7300</v>
      </c>
    </row>
    <row r="111" spans="2:9" ht="15.75" thickBot="1" x14ac:dyDescent="0.3">
      <c r="B111" s="97" t="s">
        <v>146</v>
      </c>
      <c r="C111" s="171" t="s">
        <v>196</v>
      </c>
      <c r="D111" s="172"/>
      <c r="E111" s="172"/>
      <c r="F111" s="172"/>
      <c r="G111" s="172"/>
      <c r="H111" s="173"/>
      <c r="I111" s="87">
        <v>2767.5</v>
      </c>
    </row>
    <row r="112" spans="2:9" ht="15.75" thickBot="1" x14ac:dyDescent="0.3">
      <c r="C112" s="50"/>
      <c r="I112" s="98">
        <f>SUM(I106:I111)</f>
        <v>162759.5</v>
      </c>
    </row>
    <row r="113" spans="2:9" ht="15.75" thickBot="1" x14ac:dyDescent="0.3">
      <c r="C113" s="50"/>
      <c r="I113" s="55"/>
    </row>
    <row r="114" spans="2:9" ht="15.75" thickBot="1" x14ac:dyDescent="0.3">
      <c r="B114" s="180" t="s">
        <v>93</v>
      </c>
      <c r="C114" s="181"/>
      <c r="D114" s="181"/>
      <c r="E114" s="181"/>
      <c r="F114" s="181"/>
      <c r="G114" s="181"/>
      <c r="H114" s="181"/>
      <c r="I114" s="182"/>
    </row>
    <row r="115" spans="2:9" ht="15.75" thickBot="1" x14ac:dyDescent="0.3">
      <c r="B115" s="83" t="s">
        <v>189</v>
      </c>
      <c r="C115" s="121" t="s">
        <v>209</v>
      </c>
      <c r="D115" s="122"/>
      <c r="E115" s="122"/>
      <c r="F115" s="122"/>
      <c r="G115" s="122"/>
      <c r="H115" s="123"/>
      <c r="I115" s="84" t="s">
        <v>208</v>
      </c>
    </row>
    <row r="116" spans="2:9" ht="30" customHeight="1" x14ac:dyDescent="0.25">
      <c r="B116" s="74" t="s">
        <v>94</v>
      </c>
      <c r="C116" s="174" t="s">
        <v>95</v>
      </c>
      <c r="D116" s="175"/>
      <c r="E116" s="175"/>
      <c r="F116" s="175"/>
      <c r="G116" s="175"/>
      <c r="H116" s="176"/>
      <c r="I116" s="76">
        <v>22553.279999999999</v>
      </c>
    </row>
    <row r="117" spans="2:9" ht="30" customHeight="1" x14ac:dyDescent="0.25">
      <c r="B117" s="11" t="s">
        <v>100</v>
      </c>
      <c r="C117" s="177" t="s">
        <v>101</v>
      </c>
      <c r="D117" s="178"/>
      <c r="E117" s="178"/>
      <c r="F117" s="178"/>
      <c r="G117" s="178"/>
      <c r="H117" s="179"/>
      <c r="I117" s="88">
        <v>5535</v>
      </c>
    </row>
    <row r="118" spans="2:9" x14ac:dyDescent="0.25">
      <c r="B118" s="11" t="s">
        <v>107</v>
      </c>
      <c r="C118" s="141" t="s">
        <v>108</v>
      </c>
      <c r="D118" s="142"/>
      <c r="E118" s="142"/>
      <c r="F118" s="142"/>
      <c r="G118" s="142"/>
      <c r="H118" s="143"/>
      <c r="I118" s="88">
        <v>652</v>
      </c>
    </row>
    <row r="119" spans="2:9" x14ac:dyDescent="0.25">
      <c r="B119" s="11" t="s">
        <v>111</v>
      </c>
      <c r="C119" s="141" t="s">
        <v>112</v>
      </c>
      <c r="D119" s="142"/>
      <c r="E119" s="142"/>
      <c r="F119" s="142"/>
      <c r="G119" s="142"/>
      <c r="H119" s="143"/>
      <c r="I119" s="89">
        <v>984</v>
      </c>
    </row>
    <row r="120" spans="2:9" x14ac:dyDescent="0.25">
      <c r="B120" s="90" t="s">
        <v>114</v>
      </c>
      <c r="C120" s="141" t="s">
        <v>113</v>
      </c>
      <c r="D120" s="142"/>
      <c r="E120" s="142"/>
      <c r="F120" s="142"/>
      <c r="G120" s="142"/>
      <c r="H120" s="143"/>
      <c r="I120" s="89">
        <v>216.59</v>
      </c>
    </row>
    <row r="121" spans="2:9" x14ac:dyDescent="0.25">
      <c r="B121" s="11" t="s">
        <v>115</v>
      </c>
      <c r="C121" s="141" t="s">
        <v>116</v>
      </c>
      <c r="D121" s="142"/>
      <c r="E121" s="142"/>
      <c r="F121" s="142"/>
      <c r="G121" s="142"/>
      <c r="H121" s="143"/>
      <c r="I121" s="89">
        <v>25.79</v>
      </c>
    </row>
    <row r="122" spans="2:9" x14ac:dyDescent="0.25">
      <c r="B122" s="11" t="s">
        <v>117</v>
      </c>
      <c r="C122" s="141" t="s">
        <v>118</v>
      </c>
      <c r="D122" s="142"/>
      <c r="E122" s="142"/>
      <c r="F122" s="142"/>
      <c r="G122" s="142"/>
      <c r="H122" s="143"/>
      <c r="I122" s="88">
        <v>39</v>
      </c>
    </row>
    <row r="123" spans="2:9" x14ac:dyDescent="0.25">
      <c r="B123" s="91">
        <v>961055407</v>
      </c>
      <c r="C123" s="168" t="s">
        <v>132</v>
      </c>
      <c r="D123" s="169"/>
      <c r="E123" s="169"/>
      <c r="F123" s="169"/>
      <c r="G123" s="169"/>
      <c r="H123" s="170"/>
      <c r="I123" s="88">
        <v>153.75</v>
      </c>
    </row>
    <row r="124" spans="2:9" ht="30" customHeight="1" x14ac:dyDescent="0.25">
      <c r="B124" s="92" t="s">
        <v>135</v>
      </c>
      <c r="C124" s="162" t="s">
        <v>136</v>
      </c>
      <c r="D124" s="163"/>
      <c r="E124" s="163"/>
      <c r="F124" s="163"/>
      <c r="G124" s="163"/>
      <c r="H124" s="164"/>
      <c r="I124" s="88">
        <v>134.13999999999999</v>
      </c>
    </row>
    <row r="125" spans="2:9" x14ac:dyDescent="0.25">
      <c r="B125" s="92" t="s">
        <v>137</v>
      </c>
      <c r="C125" s="168" t="s">
        <v>138</v>
      </c>
      <c r="D125" s="169"/>
      <c r="E125" s="169"/>
      <c r="F125" s="169"/>
      <c r="G125" s="169"/>
      <c r="H125" s="170"/>
      <c r="I125" s="88">
        <v>169.6</v>
      </c>
    </row>
    <row r="126" spans="2:9" x14ac:dyDescent="0.25">
      <c r="B126" s="92" t="s">
        <v>139</v>
      </c>
      <c r="C126" s="168" t="s">
        <v>140</v>
      </c>
      <c r="D126" s="169"/>
      <c r="E126" s="169"/>
      <c r="F126" s="169"/>
      <c r="G126" s="169"/>
      <c r="H126" s="170"/>
      <c r="I126" s="88">
        <v>113.1</v>
      </c>
    </row>
    <row r="127" spans="2:9" ht="30" customHeight="1" x14ac:dyDescent="0.25">
      <c r="B127" s="92" t="s">
        <v>141</v>
      </c>
      <c r="C127" s="162" t="s">
        <v>142</v>
      </c>
      <c r="D127" s="163"/>
      <c r="E127" s="163"/>
      <c r="F127" s="163"/>
      <c r="G127" s="163"/>
      <c r="H127" s="164"/>
      <c r="I127" s="88">
        <v>1402.2</v>
      </c>
    </row>
    <row r="128" spans="2:9" x14ac:dyDescent="0.25">
      <c r="B128" s="92" t="s">
        <v>147</v>
      </c>
      <c r="C128" s="168" t="s">
        <v>197</v>
      </c>
      <c r="D128" s="169"/>
      <c r="E128" s="169"/>
      <c r="F128" s="169"/>
      <c r="G128" s="169"/>
      <c r="H128" s="170"/>
      <c r="I128" s="88">
        <v>984</v>
      </c>
    </row>
    <row r="129" spans="2:9" ht="30" customHeight="1" x14ac:dyDescent="0.25">
      <c r="B129" s="92" t="s">
        <v>148</v>
      </c>
      <c r="C129" s="162" t="s">
        <v>159</v>
      </c>
      <c r="D129" s="163"/>
      <c r="E129" s="163"/>
      <c r="F129" s="163"/>
      <c r="G129" s="163"/>
      <c r="H129" s="164"/>
      <c r="I129" s="88">
        <v>27</v>
      </c>
    </row>
    <row r="130" spans="2:9" ht="30" customHeight="1" x14ac:dyDescent="0.25">
      <c r="B130" s="92" t="s">
        <v>149</v>
      </c>
      <c r="C130" s="162" t="s">
        <v>159</v>
      </c>
      <c r="D130" s="163"/>
      <c r="E130" s="163"/>
      <c r="F130" s="163"/>
      <c r="G130" s="163"/>
      <c r="H130" s="164"/>
      <c r="I130" s="93">
        <v>12.7</v>
      </c>
    </row>
    <row r="131" spans="2:9" ht="30" customHeight="1" x14ac:dyDescent="0.25">
      <c r="B131" s="92" t="s">
        <v>150</v>
      </c>
      <c r="C131" s="162" t="s">
        <v>159</v>
      </c>
      <c r="D131" s="163"/>
      <c r="E131" s="163"/>
      <c r="F131" s="163"/>
      <c r="G131" s="163"/>
      <c r="H131" s="164"/>
      <c r="I131" s="93">
        <v>15</v>
      </c>
    </row>
    <row r="132" spans="2:9" ht="30" customHeight="1" x14ac:dyDescent="0.25">
      <c r="B132" s="92" t="s">
        <v>151</v>
      </c>
      <c r="C132" s="162" t="s">
        <v>159</v>
      </c>
      <c r="D132" s="163"/>
      <c r="E132" s="163"/>
      <c r="F132" s="163"/>
      <c r="G132" s="163"/>
      <c r="H132" s="164"/>
      <c r="I132" s="93">
        <v>12.7</v>
      </c>
    </row>
    <row r="133" spans="2:9" ht="30" customHeight="1" x14ac:dyDescent="0.25">
      <c r="B133" s="92" t="s">
        <v>152</v>
      </c>
      <c r="C133" s="162" t="s">
        <v>159</v>
      </c>
      <c r="D133" s="163"/>
      <c r="E133" s="163"/>
      <c r="F133" s="163"/>
      <c r="G133" s="163"/>
      <c r="H133" s="164"/>
      <c r="I133" s="93">
        <v>150</v>
      </c>
    </row>
    <row r="134" spans="2:9" ht="30" customHeight="1" x14ac:dyDescent="0.25">
      <c r="B134" s="92" t="s">
        <v>153</v>
      </c>
      <c r="C134" s="162" t="s">
        <v>159</v>
      </c>
      <c r="D134" s="163"/>
      <c r="E134" s="163"/>
      <c r="F134" s="163"/>
      <c r="G134" s="163"/>
      <c r="H134" s="164"/>
      <c r="I134" s="93">
        <v>150</v>
      </c>
    </row>
    <row r="135" spans="2:9" ht="30" customHeight="1" x14ac:dyDescent="0.25">
      <c r="B135" s="92" t="s">
        <v>154</v>
      </c>
      <c r="C135" s="162" t="s">
        <v>159</v>
      </c>
      <c r="D135" s="163"/>
      <c r="E135" s="163"/>
      <c r="F135" s="163"/>
      <c r="G135" s="163"/>
      <c r="H135" s="164"/>
      <c r="I135" s="93">
        <v>150</v>
      </c>
    </row>
    <row r="136" spans="2:9" ht="30" customHeight="1" x14ac:dyDescent="0.25">
      <c r="B136" s="92" t="s">
        <v>155</v>
      </c>
      <c r="C136" s="162" t="s">
        <v>159</v>
      </c>
      <c r="D136" s="163"/>
      <c r="E136" s="163"/>
      <c r="F136" s="163"/>
      <c r="G136" s="163"/>
      <c r="H136" s="164"/>
      <c r="I136" s="93">
        <v>150</v>
      </c>
    </row>
    <row r="137" spans="2:9" ht="30" customHeight="1" x14ac:dyDescent="0.25">
      <c r="B137" s="92" t="s">
        <v>156</v>
      </c>
      <c r="C137" s="162" t="s">
        <v>159</v>
      </c>
      <c r="D137" s="163"/>
      <c r="E137" s="163"/>
      <c r="F137" s="163"/>
      <c r="G137" s="163"/>
      <c r="H137" s="164"/>
      <c r="I137" s="93">
        <v>150</v>
      </c>
    </row>
    <row r="138" spans="2:9" ht="30" customHeight="1" thickBot="1" x14ac:dyDescent="0.3">
      <c r="B138" s="94" t="s">
        <v>157</v>
      </c>
      <c r="C138" s="165" t="s">
        <v>159</v>
      </c>
      <c r="D138" s="166"/>
      <c r="E138" s="166"/>
      <c r="F138" s="166"/>
      <c r="G138" s="166"/>
      <c r="H138" s="167"/>
      <c r="I138" s="95">
        <v>150</v>
      </c>
    </row>
    <row r="139" spans="2:9" ht="15.75" thickBot="1" x14ac:dyDescent="0.3">
      <c r="B139" s="57"/>
      <c r="C139" s="57"/>
      <c r="I139" s="79">
        <f>SUM(I116:I138)</f>
        <v>33929.849999999991</v>
      </c>
    </row>
    <row r="140" spans="2:9" ht="15.75" thickBot="1" x14ac:dyDescent="0.3"/>
    <row r="141" spans="2:9" ht="15.75" thickBot="1" x14ac:dyDescent="0.3">
      <c r="B141" s="180" t="s">
        <v>121</v>
      </c>
      <c r="C141" s="181"/>
      <c r="D141" s="181"/>
      <c r="E141" s="181"/>
      <c r="F141" s="181"/>
      <c r="G141" s="181"/>
      <c r="H141" s="181"/>
      <c r="I141" s="182"/>
    </row>
    <row r="142" spans="2:9" ht="15.75" thickBot="1" x14ac:dyDescent="0.3">
      <c r="B142" s="83" t="s">
        <v>189</v>
      </c>
      <c r="C142" s="120" t="s">
        <v>190</v>
      </c>
      <c r="D142" s="121" t="s">
        <v>207</v>
      </c>
      <c r="E142" s="122"/>
      <c r="F142" s="122"/>
      <c r="G142" s="122"/>
      <c r="H142" s="123"/>
      <c r="I142" s="84" t="s">
        <v>208</v>
      </c>
    </row>
    <row r="143" spans="2:9" x14ac:dyDescent="0.25">
      <c r="B143" s="80" t="s">
        <v>122</v>
      </c>
      <c r="C143" s="75" t="s">
        <v>123</v>
      </c>
      <c r="D143" s="153" t="s">
        <v>198</v>
      </c>
      <c r="E143" s="154"/>
      <c r="F143" s="154"/>
      <c r="G143" s="154"/>
      <c r="H143" s="155"/>
      <c r="I143" s="76">
        <v>1636.15</v>
      </c>
    </row>
    <row r="144" spans="2:9" x14ac:dyDescent="0.25">
      <c r="B144" s="81" t="s">
        <v>124</v>
      </c>
      <c r="C144" s="1" t="s">
        <v>125</v>
      </c>
      <c r="D144" s="156" t="s">
        <v>200</v>
      </c>
      <c r="E144" s="157"/>
      <c r="F144" s="157"/>
      <c r="G144" s="157"/>
      <c r="H144" s="158"/>
      <c r="I144" s="77">
        <v>2019.17</v>
      </c>
    </row>
    <row r="145" spans="2:9" x14ac:dyDescent="0.25">
      <c r="B145" s="81" t="s">
        <v>126</v>
      </c>
      <c r="C145" s="1" t="s">
        <v>127</v>
      </c>
      <c r="D145" s="156" t="s">
        <v>188</v>
      </c>
      <c r="E145" s="157"/>
      <c r="F145" s="157"/>
      <c r="G145" s="157"/>
      <c r="H145" s="158"/>
      <c r="I145" s="77">
        <v>2435.4</v>
      </c>
    </row>
    <row r="146" spans="2:9" x14ac:dyDescent="0.25">
      <c r="B146" s="81" t="s">
        <v>128</v>
      </c>
      <c r="C146" s="1" t="s">
        <v>129</v>
      </c>
      <c r="D146" s="156" t="s">
        <v>187</v>
      </c>
      <c r="E146" s="157"/>
      <c r="F146" s="157"/>
      <c r="G146" s="157"/>
      <c r="H146" s="158"/>
      <c r="I146" s="77">
        <v>3087.42</v>
      </c>
    </row>
    <row r="147" spans="2:9" ht="15.75" thickBot="1" x14ac:dyDescent="0.3">
      <c r="B147" s="82" t="s">
        <v>133</v>
      </c>
      <c r="C147" s="9" t="s">
        <v>134</v>
      </c>
      <c r="D147" s="159" t="s">
        <v>199</v>
      </c>
      <c r="E147" s="160"/>
      <c r="F147" s="160"/>
      <c r="G147" s="160"/>
      <c r="H147" s="161"/>
      <c r="I147" s="78">
        <v>2660.49</v>
      </c>
    </row>
    <row r="148" spans="2:9" ht="15.75" thickBot="1" x14ac:dyDescent="0.3">
      <c r="B148" s="58"/>
      <c r="C148" s="16"/>
      <c r="D148" s="16"/>
      <c r="E148" s="16"/>
      <c r="F148" s="16"/>
      <c r="G148" s="16"/>
      <c r="H148" s="16"/>
      <c r="I148" s="79">
        <f>SUM(I143:I147)</f>
        <v>11838.63</v>
      </c>
    </row>
    <row r="149" spans="2:9" ht="15.75" thickBot="1" x14ac:dyDescent="0.3"/>
    <row r="150" spans="2:9" ht="15.75" thickBot="1" x14ac:dyDescent="0.3">
      <c r="B150" s="180" t="s">
        <v>176</v>
      </c>
      <c r="C150" s="181"/>
      <c r="D150" s="181"/>
      <c r="E150" s="181"/>
      <c r="F150" s="181"/>
      <c r="G150" s="181"/>
      <c r="H150" s="181"/>
      <c r="I150" s="182"/>
    </row>
    <row r="151" spans="2:9" ht="15.75" thickBot="1" x14ac:dyDescent="0.3">
      <c r="B151" s="83" t="s">
        <v>189</v>
      </c>
      <c r="C151" s="120" t="s">
        <v>190</v>
      </c>
      <c r="D151" s="121" t="s">
        <v>207</v>
      </c>
      <c r="E151" s="122"/>
      <c r="F151" s="122"/>
      <c r="G151" s="122"/>
      <c r="H151" s="123"/>
      <c r="I151" s="84" t="s">
        <v>208</v>
      </c>
    </row>
    <row r="152" spans="2:9" x14ac:dyDescent="0.25">
      <c r="B152" s="80" t="s">
        <v>177</v>
      </c>
      <c r="C152" s="75" t="s">
        <v>178</v>
      </c>
      <c r="D152" s="150" t="s">
        <v>201</v>
      </c>
      <c r="E152" s="151"/>
      <c r="F152" s="151"/>
      <c r="G152" s="151"/>
      <c r="H152" s="152"/>
      <c r="I152" s="85">
        <v>163954.07999999999</v>
      </c>
    </row>
    <row r="153" spans="2:9" x14ac:dyDescent="0.25">
      <c r="B153" s="11" t="s">
        <v>52</v>
      </c>
      <c r="C153" s="1" t="s">
        <v>179</v>
      </c>
      <c r="D153" s="141" t="s">
        <v>203</v>
      </c>
      <c r="E153" s="142"/>
      <c r="F153" s="142"/>
      <c r="G153" s="142"/>
      <c r="H153" s="143"/>
      <c r="I153" s="86">
        <v>51407.11</v>
      </c>
    </row>
    <row r="154" spans="2:9" ht="15.75" thickBot="1" x14ac:dyDescent="0.3">
      <c r="B154" s="8" t="s">
        <v>180</v>
      </c>
      <c r="C154" s="9" t="s">
        <v>181</v>
      </c>
      <c r="D154" s="144" t="s">
        <v>202</v>
      </c>
      <c r="E154" s="145"/>
      <c r="F154" s="145"/>
      <c r="G154" s="145"/>
      <c r="H154" s="146"/>
      <c r="I154" s="87">
        <v>185985.67</v>
      </c>
    </row>
    <row r="155" spans="2:9" ht="15.75" thickBot="1" x14ac:dyDescent="0.3">
      <c r="I155" s="79">
        <f>SUM(I152:I154)</f>
        <v>401346.86</v>
      </c>
    </row>
  </sheetData>
  <mergeCells count="80">
    <mergeCell ref="B6:I6"/>
    <mergeCell ref="B55:I55"/>
    <mergeCell ref="B72:I72"/>
    <mergeCell ref="B93:I93"/>
    <mergeCell ref="B104:I104"/>
    <mergeCell ref="C120:H120"/>
    <mergeCell ref="B141:I141"/>
    <mergeCell ref="B150:I150"/>
    <mergeCell ref="C95:H95"/>
    <mergeCell ref="C96:H96"/>
    <mergeCell ref="C97:H97"/>
    <mergeCell ref="C98:H98"/>
    <mergeCell ref="C99:H99"/>
    <mergeCell ref="C100:H100"/>
    <mergeCell ref="C101:H101"/>
    <mergeCell ref="C106:H106"/>
    <mergeCell ref="B114:I114"/>
    <mergeCell ref="C107:H107"/>
    <mergeCell ref="C108:H108"/>
    <mergeCell ref="C109:H109"/>
    <mergeCell ref="C110:H110"/>
    <mergeCell ref="C111:H111"/>
    <mergeCell ref="C116:H116"/>
    <mergeCell ref="C117:H117"/>
    <mergeCell ref="C118:H118"/>
    <mergeCell ref="C119:H119"/>
    <mergeCell ref="C132:H132"/>
    <mergeCell ref="C121:H121"/>
    <mergeCell ref="C122:H122"/>
    <mergeCell ref="C123:H123"/>
    <mergeCell ref="C124:H124"/>
    <mergeCell ref="C125:H125"/>
    <mergeCell ref="C126:H126"/>
    <mergeCell ref="C127:H127"/>
    <mergeCell ref="C128:H128"/>
    <mergeCell ref="C129:H129"/>
    <mergeCell ref="C130:H130"/>
    <mergeCell ref="C131:H131"/>
    <mergeCell ref="C134:H134"/>
    <mergeCell ref="C135:H135"/>
    <mergeCell ref="C136:H136"/>
    <mergeCell ref="C137:H137"/>
    <mergeCell ref="C138:H138"/>
    <mergeCell ref="D153:H153"/>
    <mergeCell ref="D154:H154"/>
    <mergeCell ref="B74:B76"/>
    <mergeCell ref="B77:B79"/>
    <mergeCell ref="B82:B83"/>
    <mergeCell ref="C74:C76"/>
    <mergeCell ref="C77:C79"/>
    <mergeCell ref="C82:C83"/>
    <mergeCell ref="D142:H142"/>
    <mergeCell ref="D152:H152"/>
    <mergeCell ref="D143:H143"/>
    <mergeCell ref="D144:H144"/>
    <mergeCell ref="D145:H145"/>
    <mergeCell ref="D146:H146"/>
    <mergeCell ref="D147:H147"/>
    <mergeCell ref="C133:H133"/>
    <mergeCell ref="C8:C12"/>
    <mergeCell ref="B15:B17"/>
    <mergeCell ref="C15:C17"/>
    <mergeCell ref="B18:B19"/>
    <mergeCell ref="C18:C19"/>
    <mergeCell ref="D151:H151"/>
    <mergeCell ref="B3:I3"/>
    <mergeCell ref="C94:H94"/>
    <mergeCell ref="C105:H105"/>
    <mergeCell ref="C115:H115"/>
    <mergeCell ref="B20:B27"/>
    <mergeCell ref="C20:C26"/>
    <mergeCell ref="B28:B30"/>
    <mergeCell ref="C28:C30"/>
    <mergeCell ref="B31:B35"/>
    <mergeCell ref="C31:C35"/>
    <mergeCell ref="B64:B68"/>
    <mergeCell ref="C64:C68"/>
    <mergeCell ref="B57:B63"/>
    <mergeCell ref="C57:C63"/>
    <mergeCell ref="B8:B12"/>
  </mergeCells>
  <pageMargins left="0.7" right="0.7" top="0.75" bottom="0.75" header="0.3" footer="0.3"/>
  <pageSetup paperSize="8" scale="83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Zygmunt</dc:creator>
  <cp:lastModifiedBy>Anna Mazur</cp:lastModifiedBy>
  <cp:lastPrinted>2020-01-20T14:53:30Z</cp:lastPrinted>
  <dcterms:created xsi:type="dcterms:W3CDTF">2019-09-26T09:08:58Z</dcterms:created>
  <dcterms:modified xsi:type="dcterms:W3CDTF">2020-01-21T06:00:26Z</dcterms:modified>
</cp:coreProperties>
</file>