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Urszula\2024\SPRAWOZDANIA\SPRAW.ROCZNE DLA KOMISJI\"/>
    </mc:Choice>
  </mc:AlternateContent>
  <xr:revisionPtr revIDLastSave="0" documentId="13_ncr:1_{E6A8429E-DD50-48FF-8FF6-AF5F0F066BA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92109 OK" sheetId="1" r:id="rId1"/>
  </sheets>
  <definedNames>
    <definedName name="_xlnm.Print_Area" localSheetId="0">'92109 OK'!$A$1:$F$68</definedName>
  </definedNames>
  <calcPr calcId="191029"/>
</workbook>
</file>

<file path=xl/calcChain.xml><?xml version="1.0" encoding="utf-8"?>
<calcChain xmlns="http://schemas.openxmlformats.org/spreadsheetml/2006/main">
  <c r="F60" i="1" l="1"/>
  <c r="D63" i="1" l="1"/>
  <c r="D46" i="1" l="1"/>
  <c r="D30" i="1"/>
  <c r="D24" i="1"/>
  <c r="D10" i="1"/>
  <c r="D60" i="1" l="1"/>
  <c r="D64" i="1" s="1"/>
  <c r="E59" i="1" l="1"/>
  <c r="E57" i="1" l="1"/>
  <c r="E22" i="1" l="1"/>
  <c r="C60" i="1" l="1"/>
  <c r="E55" i="1" l="1"/>
  <c r="C62" i="1" l="1"/>
  <c r="E58" i="1" l="1"/>
  <c r="E56" i="1"/>
  <c r="E54" i="1"/>
  <c r="E53" i="1"/>
  <c r="E52" i="1"/>
  <c r="E51" i="1"/>
  <c r="E50" i="1"/>
  <c r="E29" i="1"/>
  <c r="E9" i="1"/>
  <c r="E8" i="1"/>
  <c r="E7" i="1"/>
  <c r="E6" i="1"/>
  <c r="E5" i="1"/>
  <c r="E4" i="1"/>
  <c r="E46" i="1" l="1"/>
  <c r="E30" i="1"/>
  <c r="E24" i="1"/>
  <c r="E10" i="1"/>
  <c r="E60" i="1" l="1"/>
  <c r="D62" i="1"/>
</calcChain>
</file>

<file path=xl/sharedStrings.xml><?xml version="1.0" encoding="utf-8"?>
<sst xmlns="http://schemas.openxmlformats.org/spreadsheetml/2006/main" count="67" uniqueCount="67">
  <si>
    <t>%</t>
  </si>
  <si>
    <t>Zobowiązania</t>
  </si>
  <si>
    <t xml:space="preserve">Wynagrodzenia osobowe                   </t>
  </si>
  <si>
    <t xml:space="preserve">Składki na ubezpieczenia społeczne   </t>
  </si>
  <si>
    <t xml:space="preserve">Wynagrodzenia bezosobowe                </t>
  </si>
  <si>
    <t>Nagrody konkursowe</t>
  </si>
  <si>
    <t>Zakup materiałow i wyposażenia</t>
  </si>
  <si>
    <t>kwiaty, wiązanki okolicznościowe</t>
  </si>
  <si>
    <t>korespondencja</t>
  </si>
  <si>
    <t>nagrody i upominki</t>
  </si>
  <si>
    <t>czasopisma</t>
  </si>
  <si>
    <t>wyposażenie</t>
  </si>
  <si>
    <t>pozostałe</t>
  </si>
  <si>
    <t>artykuły do napraw, bieżące utrzymanie</t>
  </si>
  <si>
    <t>środki czystości</t>
  </si>
  <si>
    <t>art.papiernicze, biurowe</t>
  </si>
  <si>
    <t>drobne wyposażenie</t>
  </si>
  <si>
    <t>tusze i tonery</t>
  </si>
  <si>
    <t>Zakup energii</t>
  </si>
  <si>
    <t>energia</t>
  </si>
  <si>
    <t>c.o.</t>
  </si>
  <si>
    <t>woda</t>
  </si>
  <si>
    <t>Zakup usług remontowych</t>
  </si>
  <si>
    <t>Zakup usług zdrowotnych</t>
  </si>
  <si>
    <t>usługi transportowe</t>
  </si>
  <si>
    <t>usługi kulturalno - rozrywkowe</t>
  </si>
  <si>
    <t>opłaty radiowo - telewizyjne</t>
  </si>
  <si>
    <t>wywóz nieczystości</t>
  </si>
  <si>
    <t>przegląd i naprawa sprzętu</t>
  </si>
  <si>
    <t>wynajem pomieszczeń i sprzętu</t>
  </si>
  <si>
    <t>ZAIKS</t>
  </si>
  <si>
    <t>prowizja bankowa</t>
  </si>
  <si>
    <t>usługi gastronomiczno-hotelarskie</t>
  </si>
  <si>
    <t>przesyłki i pobrania</t>
  </si>
  <si>
    <t>Opłaty z tyt.usług telekomunikacyjnych</t>
  </si>
  <si>
    <t>komórki</t>
  </si>
  <si>
    <t>stacjonarne</t>
  </si>
  <si>
    <t>internet</t>
  </si>
  <si>
    <t>Zakup usług - wykonanie ekspertyz,analiz,opinii</t>
  </si>
  <si>
    <t>Podróże służbowe krajowe</t>
  </si>
  <si>
    <t>Różne opłaty i składki</t>
  </si>
  <si>
    <t>Odpis na ZFŚS</t>
  </si>
  <si>
    <t>Podatek od nieruchomości</t>
  </si>
  <si>
    <t xml:space="preserve">Szkolenia pracowników          </t>
  </si>
  <si>
    <t>Amortyzacja</t>
  </si>
  <si>
    <t xml:space="preserve">Zakupy inwestycyjne </t>
  </si>
  <si>
    <t>skład i druk Kuriera Rogozińskiego</t>
  </si>
  <si>
    <t>92109   OŚRODEK KULTURY</t>
  </si>
  <si>
    <t>Podatek od towarów i usług</t>
  </si>
  <si>
    <t>Wydatki osob. nie zaliczone do wynagr. (nagrody)</t>
  </si>
  <si>
    <t xml:space="preserve">Zakup usług pozostałych </t>
  </si>
  <si>
    <t xml:space="preserve">pozostałe </t>
  </si>
  <si>
    <r>
      <t>OGÓŁEM</t>
    </r>
    <r>
      <rPr>
        <sz val="11"/>
        <color rgb="FF0070C0"/>
        <rFont val="Calibri"/>
        <family val="2"/>
        <charset val="238"/>
        <scheme val="minor"/>
      </rPr>
      <t xml:space="preserve"> wykonanie kosztów</t>
    </r>
  </si>
  <si>
    <t>WYKONANIE  OGÓŁEM</t>
  </si>
  <si>
    <t>Zakup żywności</t>
  </si>
  <si>
    <t>raty leasingu GRENKE</t>
  </si>
  <si>
    <t>raty leasingu ALIOR</t>
  </si>
  <si>
    <t>Razem OK</t>
  </si>
  <si>
    <t>STOART</t>
  </si>
  <si>
    <t>Wpłaty na PPK finansowane przez podmiot zatrudniający</t>
  </si>
  <si>
    <t xml:space="preserve">Składki na Fundusz Pracy  oraz Solidarnościowy Fundusz Wsparcia Osób Niepełnosprawnych                </t>
  </si>
  <si>
    <t>Zakup środków dydaktycznych i książek</t>
  </si>
  <si>
    <t>ZAKUPY INWESTYCYJNE</t>
  </si>
  <si>
    <t>Rogoźno, dnia 24.01.2025 r</t>
  </si>
  <si>
    <t>WYKONANIE KOSZTÓW NA DZIEŃ 31 GRUDNIA 2024 r</t>
  </si>
  <si>
    <t>PLAN   na  31.12.2024</t>
  </si>
  <si>
    <t>na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</si>
</sst>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i/>
      <sz val="10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ont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4" fontId="7" fillId="0" borderId="8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2"/>
    </xf>
    <xf numFmtId="4" fontId="7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2"/>
    </xf>
    <xf numFmtId="4" fontId="7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2"/>
    </xf>
    <xf numFmtId="0" fontId="8" fillId="0" borderId="19" xfId="0" applyFont="1" applyBorder="1" applyAlignment="1">
      <alignment horizontal="left" vertical="center" indent="2"/>
    </xf>
    <xf numFmtId="0" fontId="8" fillId="0" borderId="20" xfId="0" applyFont="1" applyBorder="1" applyAlignment="1">
      <alignment horizontal="left" vertical="center" indent="2"/>
    </xf>
    <xf numFmtId="4" fontId="5" fillId="0" borderId="14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4" fontId="0" fillId="0" borderId="2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" fontId="7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164" fontId="0" fillId="0" borderId="28" xfId="0" applyNumberFormat="1" applyFont="1" applyBorder="1" applyAlignment="1">
      <alignment vertical="center"/>
    </xf>
    <xf numFmtId="164" fontId="0" fillId="2" borderId="8" xfId="0" applyNumberFormat="1" applyFont="1" applyFill="1" applyBorder="1" applyAlignment="1">
      <alignment vertical="center"/>
    </xf>
    <xf numFmtId="164" fontId="0" fillId="2" borderId="9" xfId="0" applyNumberFormat="1" applyFont="1" applyFill="1" applyBorder="1" applyAlignment="1">
      <alignment vertical="center"/>
    </xf>
    <xf numFmtId="164" fontId="0" fillId="2" borderId="22" xfId="0" applyNumberFormat="1" applyFont="1" applyFill="1" applyBorder="1" applyAlignment="1">
      <alignment vertical="center"/>
    </xf>
    <xf numFmtId="164" fontId="0" fillId="2" borderId="28" xfId="0" applyNumberFormat="1" applyFont="1" applyFill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vertical="center"/>
    </xf>
    <xf numFmtId="164" fontId="17" fillId="0" borderId="9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7" fillId="0" borderId="4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22" xfId="0" applyNumberFormat="1" applyFont="1" applyBorder="1" applyAlignment="1">
      <alignment vertical="center"/>
    </xf>
    <xf numFmtId="164" fontId="17" fillId="0" borderId="28" xfId="0" applyNumberFormat="1" applyFont="1" applyBorder="1" applyAlignment="1">
      <alignment vertical="center"/>
    </xf>
    <xf numFmtId="164" fontId="17" fillId="0" borderId="27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21" fillId="0" borderId="8" xfId="0" applyNumberFormat="1" applyFont="1" applyBorder="1" applyAlignment="1">
      <alignment vertical="center"/>
    </xf>
    <xf numFmtId="164" fontId="21" fillId="0" borderId="0" xfId="0" applyNumberFormat="1" applyFont="1" applyAlignment="1">
      <alignment vertical="center"/>
    </xf>
    <xf numFmtId="164" fontId="0" fillId="0" borderId="8" xfId="0" applyNumberFormat="1" applyFont="1" applyFill="1" applyBorder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25" fillId="3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8" fillId="0" borderId="29" xfId="0" applyFont="1" applyBorder="1" applyAlignment="1">
      <alignment horizontal="left" vertical="center" indent="2"/>
    </xf>
    <xf numFmtId="4" fontId="9" fillId="0" borderId="19" xfId="0" applyNumberFormat="1" applyFont="1" applyFill="1" applyBorder="1" applyAlignment="1">
      <alignment vertical="center"/>
    </xf>
    <xf numFmtId="0" fontId="4" fillId="0" borderId="0" xfId="0" applyFont="1"/>
    <xf numFmtId="4" fontId="3" fillId="0" borderId="2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Alignment="1">
      <alignment vertical="center"/>
    </xf>
    <xf numFmtId="164" fontId="21" fillId="4" borderId="31" xfId="0" applyNumberFormat="1" applyFont="1" applyFill="1" applyBorder="1" applyAlignment="1">
      <alignment vertical="center"/>
    </xf>
    <xf numFmtId="164" fontId="3" fillId="4" borderId="31" xfId="0" applyNumberFormat="1" applyFont="1" applyFill="1" applyBorder="1" applyAlignment="1">
      <alignment vertical="center"/>
    </xf>
    <xf numFmtId="164" fontId="25" fillId="4" borderId="31" xfId="0" applyNumberFormat="1" applyFont="1" applyFill="1" applyBorder="1" applyAlignment="1">
      <alignment vertical="center"/>
    </xf>
    <xf numFmtId="164" fontId="12" fillId="4" borderId="31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 indent="1"/>
    </xf>
    <xf numFmtId="0" fontId="0" fillId="0" borderId="14" xfId="0" applyBorder="1" applyAlignment="1">
      <alignment vertical="center"/>
    </xf>
    <xf numFmtId="164" fontId="26" fillId="0" borderId="21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4" fontId="27" fillId="0" borderId="13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indent="2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indent="1"/>
    </xf>
    <xf numFmtId="4" fontId="21" fillId="0" borderId="4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4" fontId="9" fillId="0" borderId="30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8" fillId="0" borderId="32" xfId="0" applyFont="1" applyBorder="1" applyAlignment="1">
      <alignment horizontal="left" vertical="center" indent="2"/>
    </xf>
    <xf numFmtId="4" fontId="9" fillId="0" borderId="29" xfId="0" applyNumberFormat="1" applyFont="1" applyBorder="1" applyAlignment="1">
      <alignment vertical="center"/>
    </xf>
    <xf numFmtId="0" fontId="0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indent="2"/>
    </xf>
    <xf numFmtId="4" fontId="10" fillId="0" borderId="8" xfId="0" applyNumberFormat="1" applyFont="1" applyBorder="1" applyAlignment="1">
      <alignment vertical="center"/>
    </xf>
    <xf numFmtId="4" fontId="21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/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" fontId="23" fillId="5" borderId="29" xfId="0" applyNumberFormat="1" applyFont="1" applyFill="1" applyBorder="1" applyAlignment="1">
      <alignment vertical="center"/>
    </xf>
    <xf numFmtId="4" fontId="23" fillId="5" borderId="17" xfId="0" applyNumberFormat="1" applyFont="1" applyFill="1" applyBorder="1" applyAlignment="1">
      <alignment vertical="center"/>
    </xf>
    <xf numFmtId="4" fontId="21" fillId="5" borderId="4" xfId="0" applyNumberFormat="1" applyFont="1" applyFill="1" applyBorder="1" applyAlignment="1">
      <alignment vertical="center"/>
    </xf>
    <xf numFmtId="4" fontId="23" fillId="5" borderId="15" xfId="0" applyNumberFormat="1" applyFont="1" applyFill="1" applyBorder="1" applyAlignment="1">
      <alignment vertical="center"/>
    </xf>
    <xf numFmtId="4" fontId="23" fillId="5" borderId="16" xfId="0" applyNumberFormat="1" applyFont="1" applyFill="1" applyBorder="1" applyAlignment="1">
      <alignment vertical="center"/>
    </xf>
    <xf numFmtId="164" fontId="0" fillId="5" borderId="0" xfId="0" applyNumberFormat="1" applyFont="1" applyFill="1" applyAlignment="1">
      <alignment vertical="center"/>
    </xf>
    <xf numFmtId="4" fontId="3" fillId="5" borderId="12" xfId="0" applyNumberFormat="1" applyFont="1" applyFill="1" applyBorder="1" applyAlignment="1">
      <alignment vertical="center"/>
    </xf>
    <xf numFmtId="164" fontId="28" fillId="0" borderId="0" xfId="0" applyNumberFormat="1" applyFont="1" applyAlignment="1">
      <alignment vertical="center"/>
    </xf>
    <xf numFmtId="164" fontId="17" fillId="5" borderId="0" xfId="0" applyNumberFormat="1" applyFont="1" applyFill="1" applyAlignment="1">
      <alignment vertical="center"/>
    </xf>
    <xf numFmtId="164" fontId="21" fillId="5" borderId="0" xfId="0" applyNumberFormat="1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4" fontId="21" fillId="5" borderId="7" xfId="0" applyNumberFormat="1" applyFont="1" applyFill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3" fillId="5" borderId="2" xfId="0" applyNumberFormat="1" applyFont="1" applyFill="1" applyBorder="1" applyAlignment="1">
      <alignment horizontal="right" vertical="center"/>
    </xf>
    <xf numFmtId="4" fontId="10" fillId="0" borderId="26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left" vertical="center" indent="3"/>
    </xf>
    <xf numFmtId="164" fontId="18" fillId="5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5"/>
  <sheetViews>
    <sheetView tabSelected="1" zoomScale="120" zoomScaleNormal="120" workbookViewId="0">
      <pane ySplit="3" topLeftCell="A4" activePane="bottomLeft" state="frozen"/>
      <selection pane="bottomLeft" activeCell="R57" sqref="R57"/>
    </sheetView>
  </sheetViews>
  <sheetFormatPr defaultRowHeight="15" x14ac:dyDescent="0.25"/>
  <cols>
    <col min="1" max="1" width="6.7109375" style="6" customWidth="1"/>
    <col min="2" max="2" width="39.5703125" style="6" customWidth="1"/>
    <col min="3" max="3" width="12.85546875" style="76" customWidth="1"/>
    <col min="4" max="4" width="13" style="30" customWidth="1"/>
    <col min="5" max="5" width="8.85546875" style="6" customWidth="1"/>
    <col min="6" max="6" width="12" style="6" customWidth="1"/>
    <col min="7" max="7" width="0.140625" style="6" customWidth="1"/>
    <col min="8" max="8" width="15.85546875" style="29" hidden="1" customWidth="1"/>
    <col min="9" max="9" width="11.140625" style="29" hidden="1" customWidth="1"/>
    <col min="10" max="10" width="12" style="29" hidden="1" customWidth="1"/>
    <col min="11" max="11" width="11.42578125" style="29" hidden="1" customWidth="1"/>
    <col min="12" max="12" width="7.28515625" style="62" hidden="1" customWidth="1"/>
    <col min="13" max="13" width="6.85546875" style="29" hidden="1" customWidth="1"/>
    <col min="14" max="14" width="8.28515625" style="29" customWidth="1"/>
    <col min="15" max="15" width="4.7109375" style="6" customWidth="1"/>
    <col min="16" max="16" width="6.140625" style="6" customWidth="1"/>
    <col min="17" max="17" width="8.140625" style="6" customWidth="1"/>
    <col min="18" max="18" width="11.85546875" style="6" customWidth="1"/>
    <col min="19" max="19" width="58" style="6" customWidth="1"/>
    <col min="20" max="20" width="14.85546875" style="6" customWidth="1"/>
    <col min="21" max="257" width="9.140625" style="6"/>
    <col min="258" max="258" width="6.7109375" style="6" customWidth="1"/>
    <col min="259" max="259" width="40.5703125" style="6" customWidth="1"/>
    <col min="260" max="260" width="11.7109375" style="6" bestFit="1" customWidth="1"/>
    <col min="261" max="261" width="13" style="6" customWidth="1"/>
    <col min="262" max="262" width="8.85546875" style="6" customWidth="1"/>
    <col min="263" max="263" width="15" style="6" customWidth="1"/>
    <col min="264" max="264" width="2.7109375" style="6" customWidth="1"/>
    <col min="265" max="265" width="11.7109375" style="6" customWidth="1"/>
    <col min="266" max="513" width="9.140625" style="6"/>
    <col min="514" max="514" width="6.7109375" style="6" customWidth="1"/>
    <col min="515" max="515" width="40.5703125" style="6" customWidth="1"/>
    <col min="516" max="516" width="11.7109375" style="6" bestFit="1" customWidth="1"/>
    <col min="517" max="517" width="13" style="6" customWidth="1"/>
    <col min="518" max="518" width="8.85546875" style="6" customWidth="1"/>
    <col min="519" max="519" width="15" style="6" customWidth="1"/>
    <col min="520" max="520" width="2.7109375" style="6" customWidth="1"/>
    <col min="521" max="521" width="11.7109375" style="6" customWidth="1"/>
    <col min="522" max="769" width="9.140625" style="6"/>
    <col min="770" max="770" width="6.7109375" style="6" customWidth="1"/>
    <col min="771" max="771" width="40.5703125" style="6" customWidth="1"/>
    <col min="772" max="772" width="11.7109375" style="6" bestFit="1" customWidth="1"/>
    <col min="773" max="773" width="13" style="6" customWidth="1"/>
    <col min="774" max="774" width="8.85546875" style="6" customWidth="1"/>
    <col min="775" max="775" width="15" style="6" customWidth="1"/>
    <col min="776" max="776" width="2.7109375" style="6" customWidth="1"/>
    <col min="777" max="777" width="11.7109375" style="6" customWidth="1"/>
    <col min="778" max="1025" width="9.140625" style="6"/>
    <col min="1026" max="1026" width="6.7109375" style="6" customWidth="1"/>
    <col min="1027" max="1027" width="40.5703125" style="6" customWidth="1"/>
    <col min="1028" max="1028" width="11.7109375" style="6" bestFit="1" customWidth="1"/>
    <col min="1029" max="1029" width="13" style="6" customWidth="1"/>
    <col min="1030" max="1030" width="8.85546875" style="6" customWidth="1"/>
    <col min="1031" max="1031" width="15" style="6" customWidth="1"/>
    <col min="1032" max="1032" width="2.7109375" style="6" customWidth="1"/>
    <col min="1033" max="1033" width="11.7109375" style="6" customWidth="1"/>
    <col min="1034" max="1281" width="9.140625" style="6"/>
    <col min="1282" max="1282" width="6.7109375" style="6" customWidth="1"/>
    <col min="1283" max="1283" width="40.5703125" style="6" customWidth="1"/>
    <col min="1284" max="1284" width="11.7109375" style="6" bestFit="1" customWidth="1"/>
    <col min="1285" max="1285" width="13" style="6" customWidth="1"/>
    <col min="1286" max="1286" width="8.85546875" style="6" customWidth="1"/>
    <col min="1287" max="1287" width="15" style="6" customWidth="1"/>
    <col min="1288" max="1288" width="2.7109375" style="6" customWidth="1"/>
    <col min="1289" max="1289" width="11.7109375" style="6" customWidth="1"/>
    <col min="1290" max="1537" width="9.140625" style="6"/>
    <col min="1538" max="1538" width="6.7109375" style="6" customWidth="1"/>
    <col min="1539" max="1539" width="40.5703125" style="6" customWidth="1"/>
    <col min="1540" max="1540" width="11.7109375" style="6" bestFit="1" customWidth="1"/>
    <col min="1541" max="1541" width="13" style="6" customWidth="1"/>
    <col min="1542" max="1542" width="8.85546875" style="6" customWidth="1"/>
    <col min="1543" max="1543" width="15" style="6" customWidth="1"/>
    <col min="1544" max="1544" width="2.7109375" style="6" customWidth="1"/>
    <col min="1545" max="1545" width="11.7109375" style="6" customWidth="1"/>
    <col min="1546" max="1793" width="9.140625" style="6"/>
    <col min="1794" max="1794" width="6.7109375" style="6" customWidth="1"/>
    <col min="1795" max="1795" width="40.5703125" style="6" customWidth="1"/>
    <col min="1796" max="1796" width="11.7109375" style="6" bestFit="1" customWidth="1"/>
    <col min="1797" max="1797" width="13" style="6" customWidth="1"/>
    <col min="1798" max="1798" width="8.85546875" style="6" customWidth="1"/>
    <col min="1799" max="1799" width="15" style="6" customWidth="1"/>
    <col min="1800" max="1800" width="2.7109375" style="6" customWidth="1"/>
    <col min="1801" max="1801" width="11.7109375" style="6" customWidth="1"/>
    <col min="1802" max="2049" width="9.140625" style="6"/>
    <col min="2050" max="2050" width="6.7109375" style="6" customWidth="1"/>
    <col min="2051" max="2051" width="40.5703125" style="6" customWidth="1"/>
    <col min="2052" max="2052" width="11.7109375" style="6" bestFit="1" customWidth="1"/>
    <col min="2053" max="2053" width="13" style="6" customWidth="1"/>
    <col min="2054" max="2054" width="8.85546875" style="6" customWidth="1"/>
    <col min="2055" max="2055" width="15" style="6" customWidth="1"/>
    <col min="2056" max="2056" width="2.7109375" style="6" customWidth="1"/>
    <col min="2057" max="2057" width="11.7109375" style="6" customWidth="1"/>
    <col min="2058" max="2305" width="9.140625" style="6"/>
    <col min="2306" max="2306" width="6.7109375" style="6" customWidth="1"/>
    <col min="2307" max="2307" width="40.5703125" style="6" customWidth="1"/>
    <col min="2308" max="2308" width="11.7109375" style="6" bestFit="1" customWidth="1"/>
    <col min="2309" max="2309" width="13" style="6" customWidth="1"/>
    <col min="2310" max="2310" width="8.85546875" style="6" customWidth="1"/>
    <col min="2311" max="2311" width="15" style="6" customWidth="1"/>
    <col min="2312" max="2312" width="2.7109375" style="6" customWidth="1"/>
    <col min="2313" max="2313" width="11.7109375" style="6" customWidth="1"/>
    <col min="2314" max="2561" width="9.140625" style="6"/>
    <col min="2562" max="2562" width="6.7109375" style="6" customWidth="1"/>
    <col min="2563" max="2563" width="40.5703125" style="6" customWidth="1"/>
    <col min="2564" max="2564" width="11.7109375" style="6" bestFit="1" customWidth="1"/>
    <col min="2565" max="2565" width="13" style="6" customWidth="1"/>
    <col min="2566" max="2566" width="8.85546875" style="6" customWidth="1"/>
    <col min="2567" max="2567" width="15" style="6" customWidth="1"/>
    <col min="2568" max="2568" width="2.7109375" style="6" customWidth="1"/>
    <col min="2569" max="2569" width="11.7109375" style="6" customWidth="1"/>
    <col min="2570" max="2817" width="9.140625" style="6"/>
    <col min="2818" max="2818" width="6.7109375" style="6" customWidth="1"/>
    <col min="2819" max="2819" width="40.5703125" style="6" customWidth="1"/>
    <col min="2820" max="2820" width="11.7109375" style="6" bestFit="1" customWidth="1"/>
    <col min="2821" max="2821" width="13" style="6" customWidth="1"/>
    <col min="2822" max="2822" width="8.85546875" style="6" customWidth="1"/>
    <col min="2823" max="2823" width="15" style="6" customWidth="1"/>
    <col min="2824" max="2824" width="2.7109375" style="6" customWidth="1"/>
    <col min="2825" max="2825" width="11.7109375" style="6" customWidth="1"/>
    <col min="2826" max="3073" width="9.140625" style="6"/>
    <col min="3074" max="3074" width="6.7109375" style="6" customWidth="1"/>
    <col min="3075" max="3075" width="40.5703125" style="6" customWidth="1"/>
    <col min="3076" max="3076" width="11.7109375" style="6" bestFit="1" customWidth="1"/>
    <col min="3077" max="3077" width="13" style="6" customWidth="1"/>
    <col min="3078" max="3078" width="8.85546875" style="6" customWidth="1"/>
    <col min="3079" max="3079" width="15" style="6" customWidth="1"/>
    <col min="3080" max="3080" width="2.7109375" style="6" customWidth="1"/>
    <col min="3081" max="3081" width="11.7109375" style="6" customWidth="1"/>
    <col min="3082" max="3329" width="9.140625" style="6"/>
    <col min="3330" max="3330" width="6.7109375" style="6" customWidth="1"/>
    <col min="3331" max="3331" width="40.5703125" style="6" customWidth="1"/>
    <col min="3332" max="3332" width="11.7109375" style="6" bestFit="1" customWidth="1"/>
    <col min="3333" max="3333" width="13" style="6" customWidth="1"/>
    <col min="3334" max="3334" width="8.85546875" style="6" customWidth="1"/>
    <col min="3335" max="3335" width="15" style="6" customWidth="1"/>
    <col min="3336" max="3336" width="2.7109375" style="6" customWidth="1"/>
    <col min="3337" max="3337" width="11.7109375" style="6" customWidth="1"/>
    <col min="3338" max="3585" width="9.140625" style="6"/>
    <col min="3586" max="3586" width="6.7109375" style="6" customWidth="1"/>
    <col min="3587" max="3587" width="40.5703125" style="6" customWidth="1"/>
    <col min="3588" max="3588" width="11.7109375" style="6" bestFit="1" customWidth="1"/>
    <col min="3589" max="3589" width="13" style="6" customWidth="1"/>
    <col min="3590" max="3590" width="8.85546875" style="6" customWidth="1"/>
    <col min="3591" max="3591" width="15" style="6" customWidth="1"/>
    <col min="3592" max="3592" width="2.7109375" style="6" customWidth="1"/>
    <col min="3593" max="3593" width="11.7109375" style="6" customWidth="1"/>
    <col min="3594" max="3841" width="9.140625" style="6"/>
    <col min="3842" max="3842" width="6.7109375" style="6" customWidth="1"/>
    <col min="3843" max="3843" width="40.5703125" style="6" customWidth="1"/>
    <col min="3844" max="3844" width="11.7109375" style="6" bestFit="1" customWidth="1"/>
    <col min="3845" max="3845" width="13" style="6" customWidth="1"/>
    <col min="3846" max="3846" width="8.85546875" style="6" customWidth="1"/>
    <col min="3847" max="3847" width="15" style="6" customWidth="1"/>
    <col min="3848" max="3848" width="2.7109375" style="6" customWidth="1"/>
    <col min="3849" max="3849" width="11.7109375" style="6" customWidth="1"/>
    <col min="3850" max="4097" width="9.140625" style="6"/>
    <col min="4098" max="4098" width="6.7109375" style="6" customWidth="1"/>
    <col min="4099" max="4099" width="40.5703125" style="6" customWidth="1"/>
    <col min="4100" max="4100" width="11.7109375" style="6" bestFit="1" customWidth="1"/>
    <col min="4101" max="4101" width="13" style="6" customWidth="1"/>
    <col min="4102" max="4102" width="8.85546875" style="6" customWidth="1"/>
    <col min="4103" max="4103" width="15" style="6" customWidth="1"/>
    <col min="4104" max="4104" width="2.7109375" style="6" customWidth="1"/>
    <col min="4105" max="4105" width="11.7109375" style="6" customWidth="1"/>
    <col min="4106" max="4353" width="9.140625" style="6"/>
    <col min="4354" max="4354" width="6.7109375" style="6" customWidth="1"/>
    <col min="4355" max="4355" width="40.5703125" style="6" customWidth="1"/>
    <col min="4356" max="4356" width="11.7109375" style="6" bestFit="1" customWidth="1"/>
    <col min="4357" max="4357" width="13" style="6" customWidth="1"/>
    <col min="4358" max="4358" width="8.85546875" style="6" customWidth="1"/>
    <col min="4359" max="4359" width="15" style="6" customWidth="1"/>
    <col min="4360" max="4360" width="2.7109375" style="6" customWidth="1"/>
    <col min="4361" max="4361" width="11.7109375" style="6" customWidth="1"/>
    <col min="4362" max="4609" width="9.140625" style="6"/>
    <col min="4610" max="4610" width="6.7109375" style="6" customWidth="1"/>
    <col min="4611" max="4611" width="40.5703125" style="6" customWidth="1"/>
    <col min="4612" max="4612" width="11.7109375" style="6" bestFit="1" customWidth="1"/>
    <col min="4613" max="4613" width="13" style="6" customWidth="1"/>
    <col min="4614" max="4614" width="8.85546875" style="6" customWidth="1"/>
    <col min="4615" max="4615" width="15" style="6" customWidth="1"/>
    <col min="4616" max="4616" width="2.7109375" style="6" customWidth="1"/>
    <col min="4617" max="4617" width="11.7109375" style="6" customWidth="1"/>
    <col min="4618" max="4865" width="9.140625" style="6"/>
    <col min="4866" max="4866" width="6.7109375" style="6" customWidth="1"/>
    <col min="4867" max="4867" width="40.5703125" style="6" customWidth="1"/>
    <col min="4868" max="4868" width="11.7109375" style="6" bestFit="1" customWidth="1"/>
    <col min="4869" max="4869" width="13" style="6" customWidth="1"/>
    <col min="4870" max="4870" width="8.85546875" style="6" customWidth="1"/>
    <col min="4871" max="4871" width="15" style="6" customWidth="1"/>
    <col min="4872" max="4872" width="2.7109375" style="6" customWidth="1"/>
    <col min="4873" max="4873" width="11.7109375" style="6" customWidth="1"/>
    <col min="4874" max="5121" width="9.140625" style="6"/>
    <col min="5122" max="5122" width="6.7109375" style="6" customWidth="1"/>
    <col min="5123" max="5123" width="40.5703125" style="6" customWidth="1"/>
    <col min="5124" max="5124" width="11.7109375" style="6" bestFit="1" customWidth="1"/>
    <col min="5125" max="5125" width="13" style="6" customWidth="1"/>
    <col min="5126" max="5126" width="8.85546875" style="6" customWidth="1"/>
    <col min="5127" max="5127" width="15" style="6" customWidth="1"/>
    <col min="5128" max="5128" width="2.7109375" style="6" customWidth="1"/>
    <col min="5129" max="5129" width="11.7109375" style="6" customWidth="1"/>
    <col min="5130" max="5377" width="9.140625" style="6"/>
    <col min="5378" max="5378" width="6.7109375" style="6" customWidth="1"/>
    <col min="5379" max="5379" width="40.5703125" style="6" customWidth="1"/>
    <col min="5380" max="5380" width="11.7109375" style="6" bestFit="1" customWidth="1"/>
    <col min="5381" max="5381" width="13" style="6" customWidth="1"/>
    <col min="5382" max="5382" width="8.85546875" style="6" customWidth="1"/>
    <col min="5383" max="5383" width="15" style="6" customWidth="1"/>
    <col min="5384" max="5384" width="2.7109375" style="6" customWidth="1"/>
    <col min="5385" max="5385" width="11.7109375" style="6" customWidth="1"/>
    <col min="5386" max="5633" width="9.140625" style="6"/>
    <col min="5634" max="5634" width="6.7109375" style="6" customWidth="1"/>
    <col min="5635" max="5635" width="40.5703125" style="6" customWidth="1"/>
    <col min="5636" max="5636" width="11.7109375" style="6" bestFit="1" customWidth="1"/>
    <col min="5637" max="5637" width="13" style="6" customWidth="1"/>
    <col min="5638" max="5638" width="8.85546875" style="6" customWidth="1"/>
    <col min="5639" max="5639" width="15" style="6" customWidth="1"/>
    <col min="5640" max="5640" width="2.7109375" style="6" customWidth="1"/>
    <col min="5641" max="5641" width="11.7109375" style="6" customWidth="1"/>
    <col min="5642" max="5889" width="9.140625" style="6"/>
    <col min="5890" max="5890" width="6.7109375" style="6" customWidth="1"/>
    <col min="5891" max="5891" width="40.5703125" style="6" customWidth="1"/>
    <col min="5892" max="5892" width="11.7109375" style="6" bestFit="1" customWidth="1"/>
    <col min="5893" max="5893" width="13" style="6" customWidth="1"/>
    <col min="5894" max="5894" width="8.85546875" style="6" customWidth="1"/>
    <col min="5895" max="5895" width="15" style="6" customWidth="1"/>
    <col min="5896" max="5896" width="2.7109375" style="6" customWidth="1"/>
    <col min="5897" max="5897" width="11.7109375" style="6" customWidth="1"/>
    <col min="5898" max="6145" width="9.140625" style="6"/>
    <col min="6146" max="6146" width="6.7109375" style="6" customWidth="1"/>
    <col min="6147" max="6147" width="40.5703125" style="6" customWidth="1"/>
    <col min="6148" max="6148" width="11.7109375" style="6" bestFit="1" customWidth="1"/>
    <col min="6149" max="6149" width="13" style="6" customWidth="1"/>
    <col min="6150" max="6150" width="8.85546875" style="6" customWidth="1"/>
    <col min="6151" max="6151" width="15" style="6" customWidth="1"/>
    <col min="6152" max="6152" width="2.7109375" style="6" customWidth="1"/>
    <col min="6153" max="6153" width="11.7109375" style="6" customWidth="1"/>
    <col min="6154" max="6401" width="9.140625" style="6"/>
    <col min="6402" max="6402" width="6.7109375" style="6" customWidth="1"/>
    <col min="6403" max="6403" width="40.5703125" style="6" customWidth="1"/>
    <col min="6404" max="6404" width="11.7109375" style="6" bestFit="1" customWidth="1"/>
    <col min="6405" max="6405" width="13" style="6" customWidth="1"/>
    <col min="6406" max="6406" width="8.85546875" style="6" customWidth="1"/>
    <col min="6407" max="6407" width="15" style="6" customWidth="1"/>
    <col min="6408" max="6408" width="2.7109375" style="6" customWidth="1"/>
    <col min="6409" max="6409" width="11.7109375" style="6" customWidth="1"/>
    <col min="6410" max="6657" width="9.140625" style="6"/>
    <col min="6658" max="6658" width="6.7109375" style="6" customWidth="1"/>
    <col min="6659" max="6659" width="40.5703125" style="6" customWidth="1"/>
    <col min="6660" max="6660" width="11.7109375" style="6" bestFit="1" customWidth="1"/>
    <col min="6661" max="6661" width="13" style="6" customWidth="1"/>
    <col min="6662" max="6662" width="8.85546875" style="6" customWidth="1"/>
    <col min="6663" max="6663" width="15" style="6" customWidth="1"/>
    <col min="6664" max="6664" width="2.7109375" style="6" customWidth="1"/>
    <col min="6665" max="6665" width="11.7109375" style="6" customWidth="1"/>
    <col min="6666" max="6913" width="9.140625" style="6"/>
    <col min="6914" max="6914" width="6.7109375" style="6" customWidth="1"/>
    <col min="6915" max="6915" width="40.5703125" style="6" customWidth="1"/>
    <col min="6916" max="6916" width="11.7109375" style="6" bestFit="1" customWidth="1"/>
    <col min="6917" max="6917" width="13" style="6" customWidth="1"/>
    <col min="6918" max="6918" width="8.85546875" style="6" customWidth="1"/>
    <col min="6919" max="6919" width="15" style="6" customWidth="1"/>
    <col min="6920" max="6920" width="2.7109375" style="6" customWidth="1"/>
    <col min="6921" max="6921" width="11.7109375" style="6" customWidth="1"/>
    <col min="6922" max="7169" width="9.140625" style="6"/>
    <col min="7170" max="7170" width="6.7109375" style="6" customWidth="1"/>
    <col min="7171" max="7171" width="40.5703125" style="6" customWidth="1"/>
    <col min="7172" max="7172" width="11.7109375" style="6" bestFit="1" customWidth="1"/>
    <col min="7173" max="7173" width="13" style="6" customWidth="1"/>
    <col min="7174" max="7174" width="8.85546875" style="6" customWidth="1"/>
    <col min="7175" max="7175" width="15" style="6" customWidth="1"/>
    <col min="7176" max="7176" width="2.7109375" style="6" customWidth="1"/>
    <col min="7177" max="7177" width="11.7109375" style="6" customWidth="1"/>
    <col min="7178" max="7425" width="9.140625" style="6"/>
    <col min="7426" max="7426" width="6.7109375" style="6" customWidth="1"/>
    <col min="7427" max="7427" width="40.5703125" style="6" customWidth="1"/>
    <col min="7428" max="7428" width="11.7109375" style="6" bestFit="1" customWidth="1"/>
    <col min="7429" max="7429" width="13" style="6" customWidth="1"/>
    <col min="7430" max="7430" width="8.85546875" style="6" customWidth="1"/>
    <col min="7431" max="7431" width="15" style="6" customWidth="1"/>
    <col min="7432" max="7432" width="2.7109375" style="6" customWidth="1"/>
    <col min="7433" max="7433" width="11.7109375" style="6" customWidth="1"/>
    <col min="7434" max="7681" width="9.140625" style="6"/>
    <col min="7682" max="7682" width="6.7109375" style="6" customWidth="1"/>
    <col min="7683" max="7683" width="40.5703125" style="6" customWidth="1"/>
    <col min="7684" max="7684" width="11.7109375" style="6" bestFit="1" customWidth="1"/>
    <col min="7685" max="7685" width="13" style="6" customWidth="1"/>
    <col min="7686" max="7686" width="8.85546875" style="6" customWidth="1"/>
    <col min="7687" max="7687" width="15" style="6" customWidth="1"/>
    <col min="7688" max="7688" width="2.7109375" style="6" customWidth="1"/>
    <col min="7689" max="7689" width="11.7109375" style="6" customWidth="1"/>
    <col min="7690" max="7937" width="9.140625" style="6"/>
    <col min="7938" max="7938" width="6.7109375" style="6" customWidth="1"/>
    <col min="7939" max="7939" width="40.5703125" style="6" customWidth="1"/>
    <col min="7940" max="7940" width="11.7109375" style="6" bestFit="1" customWidth="1"/>
    <col min="7941" max="7941" width="13" style="6" customWidth="1"/>
    <col min="7942" max="7942" width="8.85546875" style="6" customWidth="1"/>
    <col min="7943" max="7943" width="15" style="6" customWidth="1"/>
    <col min="7944" max="7944" width="2.7109375" style="6" customWidth="1"/>
    <col min="7945" max="7945" width="11.7109375" style="6" customWidth="1"/>
    <col min="7946" max="8193" width="9.140625" style="6"/>
    <col min="8194" max="8194" width="6.7109375" style="6" customWidth="1"/>
    <col min="8195" max="8195" width="40.5703125" style="6" customWidth="1"/>
    <col min="8196" max="8196" width="11.7109375" style="6" bestFit="1" customWidth="1"/>
    <col min="8197" max="8197" width="13" style="6" customWidth="1"/>
    <col min="8198" max="8198" width="8.85546875" style="6" customWidth="1"/>
    <col min="8199" max="8199" width="15" style="6" customWidth="1"/>
    <col min="8200" max="8200" width="2.7109375" style="6" customWidth="1"/>
    <col min="8201" max="8201" width="11.7109375" style="6" customWidth="1"/>
    <col min="8202" max="8449" width="9.140625" style="6"/>
    <col min="8450" max="8450" width="6.7109375" style="6" customWidth="1"/>
    <col min="8451" max="8451" width="40.5703125" style="6" customWidth="1"/>
    <col min="8452" max="8452" width="11.7109375" style="6" bestFit="1" customWidth="1"/>
    <col min="8453" max="8453" width="13" style="6" customWidth="1"/>
    <col min="8454" max="8454" width="8.85546875" style="6" customWidth="1"/>
    <col min="8455" max="8455" width="15" style="6" customWidth="1"/>
    <col min="8456" max="8456" width="2.7109375" style="6" customWidth="1"/>
    <col min="8457" max="8457" width="11.7109375" style="6" customWidth="1"/>
    <col min="8458" max="8705" width="9.140625" style="6"/>
    <col min="8706" max="8706" width="6.7109375" style="6" customWidth="1"/>
    <col min="8707" max="8707" width="40.5703125" style="6" customWidth="1"/>
    <col min="8708" max="8708" width="11.7109375" style="6" bestFit="1" customWidth="1"/>
    <col min="8709" max="8709" width="13" style="6" customWidth="1"/>
    <col min="8710" max="8710" width="8.85546875" style="6" customWidth="1"/>
    <col min="8711" max="8711" width="15" style="6" customWidth="1"/>
    <col min="8712" max="8712" width="2.7109375" style="6" customWidth="1"/>
    <col min="8713" max="8713" width="11.7109375" style="6" customWidth="1"/>
    <col min="8714" max="8961" width="9.140625" style="6"/>
    <col min="8962" max="8962" width="6.7109375" style="6" customWidth="1"/>
    <col min="8963" max="8963" width="40.5703125" style="6" customWidth="1"/>
    <col min="8964" max="8964" width="11.7109375" style="6" bestFit="1" customWidth="1"/>
    <col min="8965" max="8965" width="13" style="6" customWidth="1"/>
    <col min="8966" max="8966" width="8.85546875" style="6" customWidth="1"/>
    <col min="8967" max="8967" width="15" style="6" customWidth="1"/>
    <col min="8968" max="8968" width="2.7109375" style="6" customWidth="1"/>
    <col min="8969" max="8969" width="11.7109375" style="6" customWidth="1"/>
    <col min="8970" max="9217" width="9.140625" style="6"/>
    <col min="9218" max="9218" width="6.7109375" style="6" customWidth="1"/>
    <col min="9219" max="9219" width="40.5703125" style="6" customWidth="1"/>
    <col min="9220" max="9220" width="11.7109375" style="6" bestFit="1" customWidth="1"/>
    <col min="9221" max="9221" width="13" style="6" customWidth="1"/>
    <col min="9222" max="9222" width="8.85546875" style="6" customWidth="1"/>
    <col min="9223" max="9223" width="15" style="6" customWidth="1"/>
    <col min="9224" max="9224" width="2.7109375" style="6" customWidth="1"/>
    <col min="9225" max="9225" width="11.7109375" style="6" customWidth="1"/>
    <col min="9226" max="9473" width="9.140625" style="6"/>
    <col min="9474" max="9474" width="6.7109375" style="6" customWidth="1"/>
    <col min="9475" max="9475" width="40.5703125" style="6" customWidth="1"/>
    <col min="9476" max="9476" width="11.7109375" style="6" bestFit="1" customWidth="1"/>
    <col min="9477" max="9477" width="13" style="6" customWidth="1"/>
    <col min="9478" max="9478" width="8.85546875" style="6" customWidth="1"/>
    <col min="9479" max="9479" width="15" style="6" customWidth="1"/>
    <col min="9480" max="9480" width="2.7109375" style="6" customWidth="1"/>
    <col min="9481" max="9481" width="11.7109375" style="6" customWidth="1"/>
    <col min="9482" max="9729" width="9.140625" style="6"/>
    <col min="9730" max="9730" width="6.7109375" style="6" customWidth="1"/>
    <col min="9731" max="9731" width="40.5703125" style="6" customWidth="1"/>
    <col min="9732" max="9732" width="11.7109375" style="6" bestFit="1" customWidth="1"/>
    <col min="9733" max="9733" width="13" style="6" customWidth="1"/>
    <col min="9734" max="9734" width="8.85546875" style="6" customWidth="1"/>
    <col min="9735" max="9735" width="15" style="6" customWidth="1"/>
    <col min="9736" max="9736" width="2.7109375" style="6" customWidth="1"/>
    <col min="9737" max="9737" width="11.7109375" style="6" customWidth="1"/>
    <col min="9738" max="9985" width="9.140625" style="6"/>
    <col min="9986" max="9986" width="6.7109375" style="6" customWidth="1"/>
    <col min="9987" max="9987" width="40.5703125" style="6" customWidth="1"/>
    <col min="9988" max="9988" width="11.7109375" style="6" bestFit="1" customWidth="1"/>
    <col min="9989" max="9989" width="13" style="6" customWidth="1"/>
    <col min="9990" max="9990" width="8.85546875" style="6" customWidth="1"/>
    <col min="9991" max="9991" width="15" style="6" customWidth="1"/>
    <col min="9992" max="9992" width="2.7109375" style="6" customWidth="1"/>
    <col min="9993" max="9993" width="11.7109375" style="6" customWidth="1"/>
    <col min="9994" max="10241" width="9.140625" style="6"/>
    <col min="10242" max="10242" width="6.7109375" style="6" customWidth="1"/>
    <col min="10243" max="10243" width="40.5703125" style="6" customWidth="1"/>
    <col min="10244" max="10244" width="11.7109375" style="6" bestFit="1" customWidth="1"/>
    <col min="10245" max="10245" width="13" style="6" customWidth="1"/>
    <col min="10246" max="10246" width="8.85546875" style="6" customWidth="1"/>
    <col min="10247" max="10247" width="15" style="6" customWidth="1"/>
    <col min="10248" max="10248" width="2.7109375" style="6" customWidth="1"/>
    <col min="10249" max="10249" width="11.7109375" style="6" customWidth="1"/>
    <col min="10250" max="10497" width="9.140625" style="6"/>
    <col min="10498" max="10498" width="6.7109375" style="6" customWidth="1"/>
    <col min="10499" max="10499" width="40.5703125" style="6" customWidth="1"/>
    <col min="10500" max="10500" width="11.7109375" style="6" bestFit="1" customWidth="1"/>
    <col min="10501" max="10501" width="13" style="6" customWidth="1"/>
    <col min="10502" max="10502" width="8.85546875" style="6" customWidth="1"/>
    <col min="10503" max="10503" width="15" style="6" customWidth="1"/>
    <col min="10504" max="10504" width="2.7109375" style="6" customWidth="1"/>
    <col min="10505" max="10505" width="11.7109375" style="6" customWidth="1"/>
    <col min="10506" max="10753" width="9.140625" style="6"/>
    <col min="10754" max="10754" width="6.7109375" style="6" customWidth="1"/>
    <col min="10755" max="10755" width="40.5703125" style="6" customWidth="1"/>
    <col min="10756" max="10756" width="11.7109375" style="6" bestFit="1" customWidth="1"/>
    <col min="10757" max="10757" width="13" style="6" customWidth="1"/>
    <col min="10758" max="10758" width="8.85546875" style="6" customWidth="1"/>
    <col min="10759" max="10759" width="15" style="6" customWidth="1"/>
    <col min="10760" max="10760" width="2.7109375" style="6" customWidth="1"/>
    <col min="10761" max="10761" width="11.7109375" style="6" customWidth="1"/>
    <col min="10762" max="11009" width="9.140625" style="6"/>
    <col min="11010" max="11010" width="6.7109375" style="6" customWidth="1"/>
    <col min="11011" max="11011" width="40.5703125" style="6" customWidth="1"/>
    <col min="11012" max="11012" width="11.7109375" style="6" bestFit="1" customWidth="1"/>
    <col min="11013" max="11013" width="13" style="6" customWidth="1"/>
    <col min="11014" max="11014" width="8.85546875" style="6" customWidth="1"/>
    <col min="11015" max="11015" width="15" style="6" customWidth="1"/>
    <col min="11016" max="11016" width="2.7109375" style="6" customWidth="1"/>
    <col min="11017" max="11017" width="11.7109375" style="6" customWidth="1"/>
    <col min="11018" max="11265" width="9.140625" style="6"/>
    <col min="11266" max="11266" width="6.7109375" style="6" customWidth="1"/>
    <col min="11267" max="11267" width="40.5703125" style="6" customWidth="1"/>
    <col min="11268" max="11268" width="11.7109375" style="6" bestFit="1" customWidth="1"/>
    <col min="11269" max="11269" width="13" style="6" customWidth="1"/>
    <col min="11270" max="11270" width="8.85546875" style="6" customWidth="1"/>
    <col min="11271" max="11271" width="15" style="6" customWidth="1"/>
    <col min="11272" max="11272" width="2.7109375" style="6" customWidth="1"/>
    <col min="11273" max="11273" width="11.7109375" style="6" customWidth="1"/>
    <col min="11274" max="11521" width="9.140625" style="6"/>
    <col min="11522" max="11522" width="6.7109375" style="6" customWidth="1"/>
    <col min="11523" max="11523" width="40.5703125" style="6" customWidth="1"/>
    <col min="11524" max="11524" width="11.7109375" style="6" bestFit="1" customWidth="1"/>
    <col min="11525" max="11525" width="13" style="6" customWidth="1"/>
    <col min="11526" max="11526" width="8.85546875" style="6" customWidth="1"/>
    <col min="11527" max="11527" width="15" style="6" customWidth="1"/>
    <col min="11528" max="11528" width="2.7109375" style="6" customWidth="1"/>
    <col min="11529" max="11529" width="11.7109375" style="6" customWidth="1"/>
    <col min="11530" max="11777" width="9.140625" style="6"/>
    <col min="11778" max="11778" width="6.7109375" style="6" customWidth="1"/>
    <col min="11779" max="11779" width="40.5703125" style="6" customWidth="1"/>
    <col min="11780" max="11780" width="11.7109375" style="6" bestFit="1" customWidth="1"/>
    <col min="11781" max="11781" width="13" style="6" customWidth="1"/>
    <col min="11782" max="11782" width="8.85546875" style="6" customWidth="1"/>
    <col min="11783" max="11783" width="15" style="6" customWidth="1"/>
    <col min="11784" max="11784" width="2.7109375" style="6" customWidth="1"/>
    <col min="11785" max="11785" width="11.7109375" style="6" customWidth="1"/>
    <col min="11786" max="12033" width="9.140625" style="6"/>
    <col min="12034" max="12034" width="6.7109375" style="6" customWidth="1"/>
    <col min="12035" max="12035" width="40.5703125" style="6" customWidth="1"/>
    <col min="12036" max="12036" width="11.7109375" style="6" bestFit="1" customWidth="1"/>
    <col min="12037" max="12037" width="13" style="6" customWidth="1"/>
    <col min="12038" max="12038" width="8.85546875" style="6" customWidth="1"/>
    <col min="12039" max="12039" width="15" style="6" customWidth="1"/>
    <col min="12040" max="12040" width="2.7109375" style="6" customWidth="1"/>
    <col min="12041" max="12041" width="11.7109375" style="6" customWidth="1"/>
    <col min="12042" max="12289" width="9.140625" style="6"/>
    <col min="12290" max="12290" width="6.7109375" style="6" customWidth="1"/>
    <col min="12291" max="12291" width="40.5703125" style="6" customWidth="1"/>
    <col min="12292" max="12292" width="11.7109375" style="6" bestFit="1" customWidth="1"/>
    <col min="12293" max="12293" width="13" style="6" customWidth="1"/>
    <col min="12294" max="12294" width="8.85546875" style="6" customWidth="1"/>
    <col min="12295" max="12295" width="15" style="6" customWidth="1"/>
    <col min="12296" max="12296" width="2.7109375" style="6" customWidth="1"/>
    <col min="12297" max="12297" width="11.7109375" style="6" customWidth="1"/>
    <col min="12298" max="12545" width="9.140625" style="6"/>
    <col min="12546" max="12546" width="6.7109375" style="6" customWidth="1"/>
    <col min="12547" max="12547" width="40.5703125" style="6" customWidth="1"/>
    <col min="12548" max="12548" width="11.7109375" style="6" bestFit="1" customWidth="1"/>
    <col min="12549" max="12549" width="13" style="6" customWidth="1"/>
    <col min="12550" max="12550" width="8.85546875" style="6" customWidth="1"/>
    <col min="12551" max="12551" width="15" style="6" customWidth="1"/>
    <col min="12552" max="12552" width="2.7109375" style="6" customWidth="1"/>
    <col min="12553" max="12553" width="11.7109375" style="6" customWidth="1"/>
    <col min="12554" max="12801" width="9.140625" style="6"/>
    <col min="12802" max="12802" width="6.7109375" style="6" customWidth="1"/>
    <col min="12803" max="12803" width="40.5703125" style="6" customWidth="1"/>
    <col min="12804" max="12804" width="11.7109375" style="6" bestFit="1" customWidth="1"/>
    <col min="12805" max="12805" width="13" style="6" customWidth="1"/>
    <col min="12806" max="12806" width="8.85546875" style="6" customWidth="1"/>
    <col min="12807" max="12807" width="15" style="6" customWidth="1"/>
    <col min="12808" max="12808" width="2.7109375" style="6" customWidth="1"/>
    <col min="12809" max="12809" width="11.7109375" style="6" customWidth="1"/>
    <col min="12810" max="13057" width="9.140625" style="6"/>
    <col min="13058" max="13058" width="6.7109375" style="6" customWidth="1"/>
    <col min="13059" max="13059" width="40.5703125" style="6" customWidth="1"/>
    <col min="13060" max="13060" width="11.7109375" style="6" bestFit="1" customWidth="1"/>
    <col min="13061" max="13061" width="13" style="6" customWidth="1"/>
    <col min="13062" max="13062" width="8.85546875" style="6" customWidth="1"/>
    <col min="13063" max="13063" width="15" style="6" customWidth="1"/>
    <col min="13064" max="13064" width="2.7109375" style="6" customWidth="1"/>
    <col min="13065" max="13065" width="11.7109375" style="6" customWidth="1"/>
    <col min="13066" max="13313" width="9.140625" style="6"/>
    <col min="13314" max="13314" width="6.7109375" style="6" customWidth="1"/>
    <col min="13315" max="13315" width="40.5703125" style="6" customWidth="1"/>
    <col min="13316" max="13316" width="11.7109375" style="6" bestFit="1" customWidth="1"/>
    <col min="13317" max="13317" width="13" style="6" customWidth="1"/>
    <col min="13318" max="13318" width="8.85546875" style="6" customWidth="1"/>
    <col min="13319" max="13319" width="15" style="6" customWidth="1"/>
    <col min="13320" max="13320" width="2.7109375" style="6" customWidth="1"/>
    <col min="13321" max="13321" width="11.7109375" style="6" customWidth="1"/>
    <col min="13322" max="13569" width="9.140625" style="6"/>
    <col min="13570" max="13570" width="6.7109375" style="6" customWidth="1"/>
    <col min="13571" max="13571" width="40.5703125" style="6" customWidth="1"/>
    <col min="13572" max="13572" width="11.7109375" style="6" bestFit="1" customWidth="1"/>
    <col min="13573" max="13573" width="13" style="6" customWidth="1"/>
    <col min="13574" max="13574" width="8.85546875" style="6" customWidth="1"/>
    <col min="13575" max="13575" width="15" style="6" customWidth="1"/>
    <col min="13576" max="13576" width="2.7109375" style="6" customWidth="1"/>
    <col min="13577" max="13577" width="11.7109375" style="6" customWidth="1"/>
    <col min="13578" max="13825" width="9.140625" style="6"/>
    <col min="13826" max="13826" width="6.7109375" style="6" customWidth="1"/>
    <col min="13827" max="13827" width="40.5703125" style="6" customWidth="1"/>
    <col min="13828" max="13828" width="11.7109375" style="6" bestFit="1" customWidth="1"/>
    <col min="13829" max="13829" width="13" style="6" customWidth="1"/>
    <col min="13830" max="13830" width="8.85546875" style="6" customWidth="1"/>
    <col min="13831" max="13831" width="15" style="6" customWidth="1"/>
    <col min="13832" max="13832" width="2.7109375" style="6" customWidth="1"/>
    <col min="13833" max="13833" width="11.7109375" style="6" customWidth="1"/>
    <col min="13834" max="14081" width="9.140625" style="6"/>
    <col min="14082" max="14082" width="6.7109375" style="6" customWidth="1"/>
    <col min="14083" max="14083" width="40.5703125" style="6" customWidth="1"/>
    <col min="14084" max="14084" width="11.7109375" style="6" bestFit="1" customWidth="1"/>
    <col min="14085" max="14085" width="13" style="6" customWidth="1"/>
    <col min="14086" max="14086" width="8.85546875" style="6" customWidth="1"/>
    <col min="14087" max="14087" width="15" style="6" customWidth="1"/>
    <col min="14088" max="14088" width="2.7109375" style="6" customWidth="1"/>
    <col min="14089" max="14089" width="11.7109375" style="6" customWidth="1"/>
    <col min="14090" max="14337" width="9.140625" style="6"/>
    <col min="14338" max="14338" width="6.7109375" style="6" customWidth="1"/>
    <col min="14339" max="14339" width="40.5703125" style="6" customWidth="1"/>
    <col min="14340" max="14340" width="11.7109375" style="6" bestFit="1" customWidth="1"/>
    <col min="14341" max="14341" width="13" style="6" customWidth="1"/>
    <col min="14342" max="14342" width="8.85546875" style="6" customWidth="1"/>
    <col min="14343" max="14343" width="15" style="6" customWidth="1"/>
    <col min="14344" max="14344" width="2.7109375" style="6" customWidth="1"/>
    <col min="14345" max="14345" width="11.7109375" style="6" customWidth="1"/>
    <col min="14346" max="14593" width="9.140625" style="6"/>
    <col min="14594" max="14594" width="6.7109375" style="6" customWidth="1"/>
    <col min="14595" max="14595" width="40.5703125" style="6" customWidth="1"/>
    <col min="14596" max="14596" width="11.7109375" style="6" bestFit="1" customWidth="1"/>
    <col min="14597" max="14597" width="13" style="6" customWidth="1"/>
    <col min="14598" max="14598" width="8.85546875" style="6" customWidth="1"/>
    <col min="14599" max="14599" width="15" style="6" customWidth="1"/>
    <col min="14600" max="14600" width="2.7109375" style="6" customWidth="1"/>
    <col min="14601" max="14601" width="11.7109375" style="6" customWidth="1"/>
    <col min="14602" max="14849" width="9.140625" style="6"/>
    <col min="14850" max="14850" width="6.7109375" style="6" customWidth="1"/>
    <col min="14851" max="14851" width="40.5703125" style="6" customWidth="1"/>
    <col min="14852" max="14852" width="11.7109375" style="6" bestFit="1" customWidth="1"/>
    <col min="14853" max="14853" width="13" style="6" customWidth="1"/>
    <col min="14854" max="14854" width="8.85546875" style="6" customWidth="1"/>
    <col min="14855" max="14855" width="15" style="6" customWidth="1"/>
    <col min="14856" max="14856" width="2.7109375" style="6" customWidth="1"/>
    <col min="14857" max="14857" width="11.7109375" style="6" customWidth="1"/>
    <col min="14858" max="15105" width="9.140625" style="6"/>
    <col min="15106" max="15106" width="6.7109375" style="6" customWidth="1"/>
    <col min="15107" max="15107" width="40.5703125" style="6" customWidth="1"/>
    <col min="15108" max="15108" width="11.7109375" style="6" bestFit="1" customWidth="1"/>
    <col min="15109" max="15109" width="13" style="6" customWidth="1"/>
    <col min="15110" max="15110" width="8.85546875" style="6" customWidth="1"/>
    <col min="15111" max="15111" width="15" style="6" customWidth="1"/>
    <col min="15112" max="15112" width="2.7109375" style="6" customWidth="1"/>
    <col min="15113" max="15113" width="11.7109375" style="6" customWidth="1"/>
    <col min="15114" max="15361" width="9.140625" style="6"/>
    <col min="15362" max="15362" width="6.7109375" style="6" customWidth="1"/>
    <col min="15363" max="15363" width="40.5703125" style="6" customWidth="1"/>
    <col min="15364" max="15364" width="11.7109375" style="6" bestFit="1" customWidth="1"/>
    <col min="15365" max="15365" width="13" style="6" customWidth="1"/>
    <col min="15366" max="15366" width="8.85546875" style="6" customWidth="1"/>
    <col min="15367" max="15367" width="15" style="6" customWidth="1"/>
    <col min="15368" max="15368" width="2.7109375" style="6" customWidth="1"/>
    <col min="15369" max="15369" width="11.7109375" style="6" customWidth="1"/>
    <col min="15370" max="15617" width="9.140625" style="6"/>
    <col min="15618" max="15618" width="6.7109375" style="6" customWidth="1"/>
    <col min="15619" max="15619" width="40.5703125" style="6" customWidth="1"/>
    <col min="15620" max="15620" width="11.7109375" style="6" bestFit="1" customWidth="1"/>
    <col min="15621" max="15621" width="13" style="6" customWidth="1"/>
    <col min="15622" max="15622" width="8.85546875" style="6" customWidth="1"/>
    <col min="15623" max="15623" width="15" style="6" customWidth="1"/>
    <col min="15624" max="15624" width="2.7109375" style="6" customWidth="1"/>
    <col min="15625" max="15625" width="11.7109375" style="6" customWidth="1"/>
    <col min="15626" max="15873" width="9.140625" style="6"/>
    <col min="15874" max="15874" width="6.7109375" style="6" customWidth="1"/>
    <col min="15875" max="15875" width="40.5703125" style="6" customWidth="1"/>
    <col min="15876" max="15876" width="11.7109375" style="6" bestFit="1" customWidth="1"/>
    <col min="15877" max="15877" width="13" style="6" customWidth="1"/>
    <col min="15878" max="15878" width="8.85546875" style="6" customWidth="1"/>
    <col min="15879" max="15879" width="15" style="6" customWidth="1"/>
    <col min="15880" max="15880" width="2.7109375" style="6" customWidth="1"/>
    <col min="15881" max="15881" width="11.7109375" style="6" customWidth="1"/>
    <col min="15882" max="16129" width="9.140625" style="6"/>
    <col min="16130" max="16130" width="6.7109375" style="6" customWidth="1"/>
    <col min="16131" max="16131" width="40.5703125" style="6" customWidth="1"/>
    <col min="16132" max="16132" width="11.7109375" style="6" bestFit="1" customWidth="1"/>
    <col min="16133" max="16133" width="13" style="6" customWidth="1"/>
    <col min="16134" max="16134" width="8.85546875" style="6" customWidth="1"/>
    <col min="16135" max="16135" width="15" style="6" customWidth="1"/>
    <col min="16136" max="16136" width="2.7109375" style="6" customWidth="1"/>
    <col min="16137" max="16137" width="11.7109375" style="6" customWidth="1"/>
    <col min="16138" max="16384" width="9.140625" style="6"/>
  </cols>
  <sheetData>
    <row r="1" spans="1:20" x14ac:dyDescent="0.25">
      <c r="A1" s="89" t="s">
        <v>64</v>
      </c>
    </row>
    <row r="2" spans="1:20" ht="30" customHeight="1" x14ac:dyDescent="0.25">
      <c r="A2" s="164" t="s">
        <v>47</v>
      </c>
      <c r="B2" s="165"/>
      <c r="C2" s="156" t="s">
        <v>65</v>
      </c>
      <c r="D2" s="108" t="s">
        <v>53</v>
      </c>
      <c r="E2" s="160" t="s">
        <v>0</v>
      </c>
      <c r="F2" s="158" t="s">
        <v>1</v>
      </c>
      <c r="G2" s="9"/>
      <c r="H2" s="40"/>
      <c r="I2" s="48"/>
      <c r="J2" s="154"/>
      <c r="K2" s="48"/>
      <c r="L2" s="71"/>
      <c r="M2" s="64"/>
    </row>
    <row r="3" spans="1:20" ht="21" customHeight="1" x14ac:dyDescent="0.25">
      <c r="A3" s="166"/>
      <c r="B3" s="167"/>
      <c r="C3" s="157"/>
      <c r="D3" s="145" t="s">
        <v>66</v>
      </c>
      <c r="E3" s="161"/>
      <c r="F3" s="159"/>
      <c r="G3" s="9"/>
      <c r="I3" s="49"/>
      <c r="J3" s="155"/>
      <c r="K3" s="66"/>
      <c r="L3" s="72"/>
      <c r="M3" s="65"/>
    </row>
    <row r="4" spans="1:20" ht="15" customHeight="1" x14ac:dyDescent="0.25">
      <c r="A4" s="2">
        <v>3020</v>
      </c>
      <c r="B4" s="10" t="s">
        <v>49</v>
      </c>
      <c r="C4" s="123">
        <v>6670</v>
      </c>
      <c r="D4" s="31">
        <v>4008.51</v>
      </c>
      <c r="E4" s="11">
        <f t="shared" ref="E4:E10" si="0">SUM(D4*100/C4)</f>
        <v>60.097601199400302</v>
      </c>
      <c r="F4" s="90"/>
      <c r="G4" s="12"/>
      <c r="I4" s="50"/>
      <c r="J4" s="54"/>
      <c r="K4" s="50"/>
      <c r="L4" s="67"/>
      <c r="M4" s="54"/>
      <c r="T4" s="29"/>
    </row>
    <row r="5" spans="1:20" ht="15" customHeight="1" x14ac:dyDescent="0.25">
      <c r="A5" s="3">
        <v>4010</v>
      </c>
      <c r="B5" s="7" t="s">
        <v>2</v>
      </c>
      <c r="C5" s="77">
        <v>579677</v>
      </c>
      <c r="D5" s="32">
        <v>543545.91</v>
      </c>
      <c r="E5" s="11">
        <f t="shared" si="0"/>
        <v>93.767030604974835</v>
      </c>
      <c r="F5" s="90"/>
      <c r="G5" s="12"/>
      <c r="I5" s="50"/>
      <c r="J5" s="54"/>
      <c r="K5" s="50"/>
      <c r="L5" s="67"/>
      <c r="M5" s="54"/>
      <c r="O5" s="29"/>
      <c r="T5" s="29"/>
    </row>
    <row r="6" spans="1:20" ht="15" customHeight="1" x14ac:dyDescent="0.25">
      <c r="A6" s="3">
        <v>4110</v>
      </c>
      <c r="B6" s="7" t="s">
        <v>3</v>
      </c>
      <c r="C6" s="77">
        <v>120836</v>
      </c>
      <c r="D6" s="32">
        <v>110216.25</v>
      </c>
      <c r="E6" s="11">
        <f t="shared" si="0"/>
        <v>91.21143533384091</v>
      </c>
      <c r="F6" s="90"/>
      <c r="G6" s="12"/>
      <c r="I6" s="50"/>
      <c r="J6" s="54"/>
      <c r="K6" s="50"/>
      <c r="L6" s="67"/>
      <c r="M6" s="54"/>
      <c r="O6" s="29"/>
      <c r="T6" s="29"/>
    </row>
    <row r="7" spans="1:20" ht="21" customHeight="1" x14ac:dyDescent="0.25">
      <c r="A7" s="3">
        <v>4120</v>
      </c>
      <c r="B7" s="117" t="s">
        <v>60</v>
      </c>
      <c r="C7" s="123">
        <v>9629</v>
      </c>
      <c r="D7" s="32">
        <v>9153.4</v>
      </c>
      <c r="E7" s="11">
        <f t="shared" si="0"/>
        <v>95.06075397237511</v>
      </c>
      <c r="F7" s="90"/>
      <c r="G7" s="12"/>
      <c r="I7" s="50"/>
      <c r="J7" s="54"/>
      <c r="K7" s="50"/>
      <c r="L7" s="67"/>
      <c r="M7" s="54"/>
      <c r="O7" s="29"/>
      <c r="T7" s="29"/>
    </row>
    <row r="8" spans="1:20" ht="15" customHeight="1" x14ac:dyDescent="0.25">
      <c r="A8" s="3">
        <v>4170</v>
      </c>
      <c r="B8" s="7" t="s">
        <v>4</v>
      </c>
      <c r="C8" s="123">
        <v>352687</v>
      </c>
      <c r="D8" s="32">
        <v>329031.53999999998</v>
      </c>
      <c r="E8" s="11">
        <f t="shared" si="0"/>
        <v>93.292789357135348</v>
      </c>
      <c r="F8" s="90"/>
      <c r="G8" s="12"/>
      <c r="I8" s="50"/>
      <c r="J8" s="54"/>
      <c r="K8" s="50"/>
      <c r="L8" s="67"/>
      <c r="M8" s="54"/>
      <c r="O8" s="29"/>
      <c r="S8" s="134"/>
      <c r="T8" s="29"/>
    </row>
    <row r="9" spans="1:20" ht="15" customHeight="1" x14ac:dyDescent="0.25">
      <c r="A9" s="4">
        <v>4190</v>
      </c>
      <c r="B9" s="8" t="s">
        <v>5</v>
      </c>
      <c r="C9" s="137">
        <v>5350</v>
      </c>
      <c r="D9" s="26">
        <v>3850</v>
      </c>
      <c r="E9" s="11">
        <f t="shared" si="0"/>
        <v>71.962616822429908</v>
      </c>
      <c r="F9" s="90"/>
      <c r="G9" s="12"/>
      <c r="I9" s="50"/>
      <c r="J9" s="54"/>
      <c r="K9" s="50"/>
      <c r="L9" s="67"/>
      <c r="M9" s="54"/>
      <c r="O9" s="29"/>
      <c r="T9" s="29"/>
    </row>
    <row r="10" spans="1:20" ht="15" customHeight="1" x14ac:dyDescent="0.25">
      <c r="A10" s="4">
        <v>4210</v>
      </c>
      <c r="B10" s="8" t="s">
        <v>6</v>
      </c>
      <c r="C10" s="137">
        <v>94750</v>
      </c>
      <c r="D10" s="26">
        <f>SUM(D11:D21)</f>
        <v>91887.250000000015</v>
      </c>
      <c r="E10" s="13">
        <f t="shared" si="0"/>
        <v>96.978627968337747</v>
      </c>
      <c r="F10" s="91"/>
      <c r="G10" s="12"/>
      <c r="I10" s="50"/>
      <c r="J10" s="54"/>
      <c r="K10" s="50"/>
      <c r="L10" s="67"/>
      <c r="M10" s="54"/>
      <c r="O10" s="29"/>
      <c r="R10" s="149"/>
      <c r="T10" s="29"/>
    </row>
    <row r="11" spans="1:20" ht="15" customHeight="1" x14ac:dyDescent="0.25">
      <c r="A11" s="5"/>
      <c r="B11" s="14" t="s">
        <v>7</v>
      </c>
      <c r="C11" s="138"/>
      <c r="D11" s="33">
        <v>505.3</v>
      </c>
      <c r="E11" s="15"/>
      <c r="F11" s="92"/>
      <c r="G11" s="12"/>
      <c r="I11" s="51"/>
      <c r="J11" s="55"/>
      <c r="K11" s="51"/>
      <c r="L11" s="68"/>
      <c r="M11" s="55"/>
    </row>
    <row r="12" spans="1:20" ht="15" customHeight="1" x14ac:dyDescent="0.25">
      <c r="A12" s="5"/>
      <c r="B12" s="16" t="s">
        <v>8</v>
      </c>
      <c r="C12" s="139"/>
      <c r="D12" s="34">
        <v>357.42</v>
      </c>
      <c r="E12" s="15"/>
      <c r="F12" s="92"/>
      <c r="G12" s="12"/>
      <c r="I12" s="51"/>
      <c r="J12" s="55"/>
      <c r="K12" s="51"/>
      <c r="L12" s="68"/>
      <c r="M12" s="55"/>
    </row>
    <row r="13" spans="1:20" ht="15" customHeight="1" x14ac:dyDescent="0.25">
      <c r="A13" s="5"/>
      <c r="B13" s="16" t="s">
        <v>9</v>
      </c>
      <c r="C13" s="139"/>
      <c r="D13" s="34">
        <v>974.1</v>
      </c>
      <c r="E13" s="15"/>
      <c r="F13" s="92"/>
      <c r="G13" s="12"/>
      <c r="I13" s="51"/>
      <c r="J13" s="55"/>
      <c r="K13" s="51"/>
      <c r="L13" s="68"/>
      <c r="M13" s="55"/>
    </row>
    <row r="14" spans="1:20" ht="15" customHeight="1" x14ac:dyDescent="0.25">
      <c r="A14" s="5"/>
      <c r="B14" s="16" t="s">
        <v>10</v>
      </c>
      <c r="C14" s="139"/>
      <c r="D14" s="34">
        <v>926.04</v>
      </c>
      <c r="E14" s="15"/>
      <c r="F14" s="92"/>
      <c r="G14" s="12"/>
      <c r="I14" s="51"/>
      <c r="J14" s="55"/>
      <c r="K14" s="51"/>
      <c r="L14" s="68"/>
      <c r="M14" s="55"/>
    </row>
    <row r="15" spans="1:20" ht="15" customHeight="1" x14ac:dyDescent="0.25">
      <c r="A15" s="5"/>
      <c r="B15" s="16" t="s">
        <v>11</v>
      </c>
      <c r="C15" s="139"/>
      <c r="D15" s="34">
        <v>7973.48</v>
      </c>
      <c r="E15" s="15"/>
      <c r="F15" s="92"/>
      <c r="G15" s="12"/>
      <c r="I15" s="51"/>
      <c r="J15" s="55"/>
      <c r="K15" s="51"/>
      <c r="L15" s="68"/>
      <c r="M15" s="55"/>
    </row>
    <row r="16" spans="1:20" ht="15" customHeight="1" x14ac:dyDescent="0.25">
      <c r="A16" s="5"/>
      <c r="B16" s="16" t="s">
        <v>12</v>
      </c>
      <c r="C16" s="139"/>
      <c r="D16" s="34">
        <v>59549.760000000002</v>
      </c>
      <c r="E16" s="15"/>
      <c r="F16" s="92"/>
      <c r="G16" s="12"/>
      <c r="I16" s="51"/>
      <c r="J16" s="55"/>
      <c r="K16" s="51"/>
      <c r="L16" s="68"/>
      <c r="M16" s="55"/>
      <c r="R16" s="125"/>
    </row>
    <row r="17" spans="1:20" ht="15" customHeight="1" x14ac:dyDescent="0.25">
      <c r="A17" s="5"/>
      <c r="B17" s="16" t="s">
        <v>13</v>
      </c>
      <c r="C17" s="139"/>
      <c r="D17" s="34">
        <v>890.18</v>
      </c>
      <c r="E17" s="15"/>
      <c r="F17" s="92"/>
      <c r="G17" s="12"/>
      <c r="I17" s="51"/>
      <c r="J17" s="55"/>
      <c r="K17" s="51"/>
      <c r="L17" s="68"/>
      <c r="M17" s="55"/>
    </row>
    <row r="18" spans="1:20" ht="15" customHeight="1" x14ac:dyDescent="0.25">
      <c r="A18" s="5"/>
      <c r="B18" s="16" t="s">
        <v>14</v>
      </c>
      <c r="C18" s="139"/>
      <c r="D18" s="34">
        <v>3809.1</v>
      </c>
      <c r="E18" s="15"/>
      <c r="F18" s="92"/>
      <c r="G18" s="12"/>
      <c r="I18" s="51"/>
      <c r="J18" s="55"/>
      <c r="K18" s="51"/>
      <c r="L18" s="68"/>
      <c r="M18" s="55"/>
    </row>
    <row r="19" spans="1:20" ht="15" customHeight="1" x14ac:dyDescent="0.25">
      <c r="A19" s="5"/>
      <c r="B19" s="16" t="s">
        <v>15</v>
      </c>
      <c r="C19" s="139"/>
      <c r="D19" s="34">
        <v>3745.77</v>
      </c>
      <c r="E19" s="15"/>
      <c r="F19" s="92"/>
      <c r="G19" s="12"/>
      <c r="I19" s="51"/>
      <c r="J19" s="55"/>
      <c r="K19" s="51"/>
      <c r="L19" s="68"/>
      <c r="M19" s="55"/>
    </row>
    <row r="20" spans="1:20" ht="15" customHeight="1" x14ac:dyDescent="0.25">
      <c r="A20" s="5"/>
      <c r="B20" s="16" t="s">
        <v>16</v>
      </c>
      <c r="C20" s="139"/>
      <c r="D20" s="34">
        <v>13055.1</v>
      </c>
      <c r="E20" s="15"/>
      <c r="F20" s="92"/>
      <c r="G20" s="12"/>
      <c r="I20" s="51"/>
      <c r="J20" s="55"/>
      <c r="K20" s="51"/>
      <c r="L20" s="68"/>
      <c r="M20" s="55"/>
    </row>
    <row r="21" spans="1:20" ht="15" customHeight="1" x14ac:dyDescent="0.25">
      <c r="A21" s="5"/>
      <c r="B21" s="118" t="s">
        <v>17</v>
      </c>
      <c r="C21" s="135"/>
      <c r="D21" s="119">
        <v>101</v>
      </c>
      <c r="E21" s="15"/>
      <c r="F21" s="92"/>
      <c r="G21" s="12"/>
      <c r="I21" s="51"/>
      <c r="J21" s="55"/>
      <c r="K21" s="51"/>
      <c r="L21" s="68"/>
      <c r="M21" s="55"/>
    </row>
    <row r="22" spans="1:20" ht="15" customHeight="1" x14ac:dyDescent="0.25">
      <c r="A22" s="120">
        <v>4220</v>
      </c>
      <c r="B22" s="121" t="s">
        <v>54</v>
      </c>
      <c r="C22" s="123">
        <v>12300</v>
      </c>
      <c r="D22" s="122">
        <v>11384.52</v>
      </c>
      <c r="E22" s="13">
        <f>SUM(D22*100/C22)</f>
        <v>92.557073170731712</v>
      </c>
      <c r="F22" s="93"/>
      <c r="G22" s="12"/>
      <c r="I22" s="51"/>
      <c r="J22" s="55"/>
      <c r="K22" s="51"/>
      <c r="L22" s="68"/>
      <c r="M22" s="55"/>
      <c r="T22" s="29"/>
    </row>
    <row r="23" spans="1:20" ht="15" customHeight="1" x14ac:dyDescent="0.25">
      <c r="A23" s="3">
        <v>4240</v>
      </c>
      <c r="B23" s="18" t="s">
        <v>61</v>
      </c>
      <c r="C23" s="123">
        <v>0</v>
      </c>
      <c r="D23" s="32">
        <v>0</v>
      </c>
      <c r="E23" s="17">
        <v>0</v>
      </c>
      <c r="F23" s="90"/>
      <c r="G23" s="12"/>
      <c r="I23" s="50"/>
      <c r="J23" s="54"/>
      <c r="K23" s="50"/>
      <c r="L23" s="67"/>
      <c r="M23" s="54"/>
      <c r="T23" s="29"/>
    </row>
    <row r="24" spans="1:20" ht="15" customHeight="1" x14ac:dyDescent="0.25">
      <c r="A24" s="4">
        <v>4260</v>
      </c>
      <c r="B24" s="19" t="s">
        <v>18</v>
      </c>
      <c r="C24" s="137">
        <v>130602</v>
      </c>
      <c r="D24" s="26">
        <f>SUM(D25:D27)</f>
        <v>113215.12</v>
      </c>
      <c r="E24" s="13">
        <f>SUM(D24*100/C24)</f>
        <v>86.687125771427702</v>
      </c>
      <c r="F24" s="91">
        <v>16684.650000000001</v>
      </c>
      <c r="G24" s="12"/>
      <c r="I24" s="50"/>
      <c r="J24" s="54"/>
      <c r="K24" s="50"/>
      <c r="L24" s="67"/>
      <c r="M24" s="54"/>
      <c r="R24" s="149"/>
      <c r="T24" s="29"/>
    </row>
    <row r="25" spans="1:20" ht="15" customHeight="1" x14ac:dyDescent="0.25">
      <c r="A25" s="5"/>
      <c r="B25" s="14" t="s">
        <v>19</v>
      </c>
      <c r="C25" s="138"/>
      <c r="D25" s="33">
        <v>57080.32</v>
      </c>
      <c r="E25" s="15"/>
      <c r="F25" s="92"/>
      <c r="G25" s="12"/>
      <c r="I25" s="61"/>
      <c r="J25" s="55"/>
      <c r="K25" s="51"/>
      <c r="L25" s="68"/>
      <c r="M25" s="55"/>
      <c r="R25" s="125"/>
    </row>
    <row r="26" spans="1:20" ht="15" customHeight="1" x14ac:dyDescent="0.25">
      <c r="A26" s="5"/>
      <c r="B26" s="16" t="s">
        <v>20</v>
      </c>
      <c r="C26" s="139"/>
      <c r="D26" s="34">
        <v>53943.4</v>
      </c>
      <c r="E26" s="15"/>
      <c r="F26" s="92"/>
      <c r="G26" s="12"/>
      <c r="I26" s="61"/>
      <c r="J26" s="55"/>
      <c r="K26" s="51"/>
      <c r="L26" s="68"/>
      <c r="M26" s="55"/>
      <c r="R26" s="125"/>
    </row>
    <row r="27" spans="1:20" ht="15" customHeight="1" x14ac:dyDescent="0.25">
      <c r="A27" s="5"/>
      <c r="B27" s="87" t="s">
        <v>21</v>
      </c>
      <c r="C27" s="135"/>
      <c r="D27" s="116">
        <v>2191.4</v>
      </c>
      <c r="E27" s="15"/>
      <c r="F27" s="92"/>
      <c r="G27" s="12"/>
      <c r="I27" s="61"/>
      <c r="J27" s="55"/>
      <c r="K27" s="51"/>
      <c r="L27" s="68"/>
      <c r="M27" s="55"/>
    </row>
    <row r="28" spans="1:20" ht="15" customHeight="1" x14ac:dyDescent="0.25">
      <c r="A28" s="3">
        <v>4270</v>
      </c>
      <c r="B28" s="7" t="s">
        <v>22</v>
      </c>
      <c r="C28" s="123">
        <v>9000</v>
      </c>
      <c r="D28" s="45">
        <v>7231.05</v>
      </c>
      <c r="E28" s="46">
        <v>0</v>
      </c>
      <c r="F28" s="94"/>
      <c r="G28" s="43"/>
      <c r="H28" s="44"/>
      <c r="I28" s="50"/>
      <c r="J28" s="54"/>
      <c r="K28" s="50"/>
      <c r="L28" s="67"/>
      <c r="M28" s="54"/>
    </row>
    <row r="29" spans="1:20" ht="15" customHeight="1" x14ac:dyDescent="0.25">
      <c r="A29" s="3">
        <v>4280</v>
      </c>
      <c r="B29" s="7" t="s">
        <v>23</v>
      </c>
      <c r="C29" s="123">
        <v>808</v>
      </c>
      <c r="D29" s="45">
        <v>714.4</v>
      </c>
      <c r="E29" s="46">
        <f>SUM(D29*100/C29)</f>
        <v>88.415841584158414</v>
      </c>
      <c r="F29" s="94"/>
      <c r="G29" s="43"/>
      <c r="H29" s="44"/>
      <c r="I29" s="50"/>
      <c r="J29" s="54"/>
      <c r="K29" s="50"/>
      <c r="L29" s="67"/>
      <c r="M29" s="54"/>
      <c r="T29" s="29"/>
    </row>
    <row r="30" spans="1:20" ht="15" customHeight="1" x14ac:dyDescent="0.25">
      <c r="A30" s="4">
        <v>4300</v>
      </c>
      <c r="B30" s="21" t="s">
        <v>50</v>
      </c>
      <c r="C30" s="137">
        <v>438656</v>
      </c>
      <c r="D30" s="26">
        <f>SUM(D31:D45)</f>
        <v>408976.51999999996</v>
      </c>
      <c r="E30" s="13">
        <f>SUM(D30*100/C30)</f>
        <v>93.233996571345187</v>
      </c>
      <c r="F30" s="153">
        <v>60.27</v>
      </c>
      <c r="G30" s="12"/>
      <c r="I30" s="50"/>
      <c r="J30" s="54"/>
      <c r="K30" s="50"/>
      <c r="L30" s="67"/>
      <c r="M30" s="54"/>
      <c r="R30" s="149"/>
      <c r="T30" s="29"/>
    </row>
    <row r="31" spans="1:20" ht="15" customHeight="1" x14ac:dyDescent="0.25">
      <c r="A31" s="5"/>
      <c r="B31" s="22" t="s">
        <v>24</v>
      </c>
      <c r="C31" s="138"/>
      <c r="D31" s="33">
        <v>21279.360000000001</v>
      </c>
      <c r="E31" s="15"/>
      <c r="F31" s="92"/>
      <c r="G31" s="12"/>
      <c r="I31" s="51"/>
      <c r="J31" s="55"/>
      <c r="K31" s="51"/>
      <c r="L31" s="68"/>
      <c r="M31" s="55"/>
      <c r="R31" s="149"/>
      <c r="T31" s="29"/>
    </row>
    <row r="32" spans="1:20" ht="15" customHeight="1" x14ac:dyDescent="0.25">
      <c r="A32" s="5"/>
      <c r="B32" s="23" t="s">
        <v>25</v>
      </c>
      <c r="C32" s="139"/>
      <c r="D32" s="34">
        <v>116400.98</v>
      </c>
      <c r="E32" s="15"/>
      <c r="F32" s="92"/>
      <c r="G32" s="12"/>
      <c r="I32" s="51"/>
      <c r="J32" s="55"/>
      <c r="K32" s="51"/>
      <c r="L32" s="68"/>
      <c r="M32" s="55"/>
    </row>
    <row r="33" spans="1:20" ht="15" customHeight="1" x14ac:dyDescent="0.25">
      <c r="A33" s="5"/>
      <c r="B33" s="23" t="s">
        <v>26</v>
      </c>
      <c r="C33" s="139"/>
      <c r="D33" s="34">
        <v>294.89999999999998</v>
      </c>
      <c r="E33" s="15"/>
      <c r="F33" s="92"/>
      <c r="G33" s="12"/>
      <c r="I33" s="51"/>
      <c r="J33" s="55"/>
      <c r="K33" s="51"/>
      <c r="L33" s="68"/>
      <c r="M33" s="55"/>
    </row>
    <row r="34" spans="1:20" ht="15" customHeight="1" x14ac:dyDescent="0.25">
      <c r="A34" s="5"/>
      <c r="B34" s="23" t="s">
        <v>27</v>
      </c>
      <c r="C34" s="139"/>
      <c r="D34" s="34">
        <v>14620.27</v>
      </c>
      <c r="E34" s="15"/>
      <c r="F34" s="92"/>
      <c r="G34" s="12"/>
      <c r="I34" s="51"/>
      <c r="J34" s="55"/>
      <c r="K34" s="51"/>
      <c r="L34" s="68"/>
      <c r="M34" s="55"/>
      <c r="R34" s="125"/>
      <c r="S34" s="125"/>
    </row>
    <row r="35" spans="1:20" ht="15" customHeight="1" x14ac:dyDescent="0.25">
      <c r="A35" s="5"/>
      <c r="B35" s="23" t="s">
        <v>28</v>
      </c>
      <c r="C35" s="139"/>
      <c r="D35" s="34">
        <v>5713.84</v>
      </c>
      <c r="E35" s="15"/>
      <c r="F35" s="92"/>
      <c r="G35" s="12"/>
      <c r="I35" s="51"/>
      <c r="J35" s="55"/>
      <c r="K35" s="51"/>
      <c r="L35" s="68"/>
      <c r="M35" s="55"/>
      <c r="R35" s="125"/>
      <c r="S35" s="125"/>
    </row>
    <row r="36" spans="1:20" ht="15" customHeight="1" x14ac:dyDescent="0.25">
      <c r="A36" s="5"/>
      <c r="B36" s="23" t="s">
        <v>29</v>
      </c>
      <c r="C36" s="139"/>
      <c r="D36" s="34">
        <v>18997.39</v>
      </c>
      <c r="E36" s="15"/>
      <c r="F36" s="92"/>
      <c r="G36" s="12"/>
      <c r="I36" s="51"/>
      <c r="J36" s="55"/>
      <c r="K36" s="51"/>
      <c r="L36" s="68"/>
      <c r="M36" s="55"/>
      <c r="R36" s="125"/>
    </row>
    <row r="37" spans="1:20" ht="15" customHeight="1" x14ac:dyDescent="0.25">
      <c r="A37" s="124"/>
      <c r="B37" s="23" t="s">
        <v>46</v>
      </c>
      <c r="C37" s="139"/>
      <c r="D37" s="34">
        <v>0</v>
      </c>
      <c r="E37" s="15"/>
      <c r="F37" s="92"/>
      <c r="G37" s="12"/>
      <c r="I37" s="51"/>
      <c r="J37" s="55"/>
      <c r="K37" s="51"/>
      <c r="L37" s="68"/>
      <c r="M37" s="55"/>
    </row>
    <row r="38" spans="1:20" ht="15" customHeight="1" x14ac:dyDescent="0.25">
      <c r="A38" s="5"/>
      <c r="B38" s="23" t="s">
        <v>51</v>
      </c>
      <c r="C38" s="139"/>
      <c r="D38" s="88">
        <v>171946.97</v>
      </c>
      <c r="E38" s="15"/>
      <c r="F38" s="92"/>
      <c r="G38" s="12"/>
      <c r="I38" s="51"/>
      <c r="J38" s="55"/>
      <c r="K38" s="51"/>
      <c r="L38" s="68"/>
      <c r="M38" s="55"/>
    </row>
    <row r="39" spans="1:20" ht="15" customHeight="1" x14ac:dyDescent="0.25">
      <c r="A39" s="5"/>
      <c r="B39" s="23" t="s">
        <v>30</v>
      </c>
      <c r="C39" s="139"/>
      <c r="D39" s="34">
        <v>16657.669999999998</v>
      </c>
      <c r="E39" s="15"/>
      <c r="F39" s="92"/>
      <c r="G39" s="12"/>
      <c r="I39" s="51"/>
      <c r="J39" s="55"/>
      <c r="K39" s="51"/>
      <c r="L39" s="68"/>
      <c r="M39" s="55"/>
    </row>
    <row r="40" spans="1:20" ht="15" customHeight="1" x14ac:dyDescent="0.25">
      <c r="A40" s="5"/>
      <c r="B40" s="23" t="s">
        <v>31</v>
      </c>
      <c r="C40" s="139"/>
      <c r="D40" s="34">
        <v>140.63999999999999</v>
      </c>
      <c r="E40" s="15"/>
      <c r="F40" s="92"/>
      <c r="G40" s="12"/>
      <c r="I40" s="51"/>
      <c r="J40" s="55"/>
      <c r="K40" s="51"/>
      <c r="L40" s="68"/>
      <c r="M40" s="55"/>
    </row>
    <row r="41" spans="1:20" ht="15" customHeight="1" x14ac:dyDescent="0.25">
      <c r="A41" s="5"/>
      <c r="B41" s="23" t="s">
        <v>32</v>
      </c>
      <c r="C41" s="139"/>
      <c r="D41" s="34">
        <v>28817.93</v>
      </c>
      <c r="E41" s="15"/>
      <c r="F41" s="92"/>
      <c r="G41" s="12"/>
      <c r="I41" s="51"/>
      <c r="J41" s="55"/>
      <c r="K41" s="51"/>
      <c r="L41" s="68"/>
      <c r="M41" s="55"/>
    </row>
    <row r="42" spans="1:20" ht="15" customHeight="1" x14ac:dyDescent="0.25">
      <c r="A42" s="5"/>
      <c r="B42" s="109" t="s">
        <v>33</v>
      </c>
      <c r="C42" s="135"/>
      <c r="D42" s="116">
        <v>416.7</v>
      </c>
      <c r="E42" s="15"/>
      <c r="F42" s="92"/>
      <c r="G42" s="12"/>
      <c r="I42" s="51"/>
      <c r="J42" s="55"/>
      <c r="K42" s="51"/>
      <c r="L42" s="68"/>
      <c r="M42" s="55"/>
      <c r="R42" s="125"/>
    </row>
    <row r="43" spans="1:20" ht="15" customHeight="1" x14ac:dyDescent="0.25">
      <c r="A43" s="5"/>
      <c r="B43" s="109" t="s">
        <v>55</v>
      </c>
      <c r="C43" s="135"/>
      <c r="D43" s="116">
        <v>0</v>
      </c>
      <c r="E43" s="15"/>
      <c r="F43" s="92"/>
      <c r="G43" s="12"/>
      <c r="I43" s="51"/>
      <c r="J43" s="55"/>
      <c r="K43" s="51"/>
      <c r="L43" s="68"/>
      <c r="M43" s="55"/>
    </row>
    <row r="44" spans="1:20" ht="15" customHeight="1" x14ac:dyDescent="0.25">
      <c r="A44" s="5"/>
      <c r="B44" s="24" t="s">
        <v>56</v>
      </c>
      <c r="C44" s="135"/>
      <c r="D44" s="35">
        <v>12324.99</v>
      </c>
      <c r="E44" s="15"/>
      <c r="F44" s="92"/>
      <c r="G44" s="12"/>
      <c r="I44" s="51"/>
      <c r="J44" s="55"/>
      <c r="K44" s="51"/>
      <c r="L44" s="68"/>
      <c r="M44" s="55"/>
    </row>
    <row r="45" spans="1:20" ht="15" customHeight="1" x14ac:dyDescent="0.25">
      <c r="A45" s="5"/>
      <c r="B45" s="24" t="s">
        <v>58</v>
      </c>
      <c r="C45" s="136"/>
      <c r="D45" s="35">
        <v>1364.88</v>
      </c>
      <c r="E45" s="17"/>
      <c r="F45" s="93"/>
      <c r="G45" s="12"/>
      <c r="I45" s="51"/>
      <c r="J45" s="55"/>
      <c r="K45" s="51"/>
      <c r="L45" s="68"/>
      <c r="M45" s="55"/>
    </row>
    <row r="46" spans="1:20" ht="15" customHeight="1" x14ac:dyDescent="0.25">
      <c r="A46" s="4">
        <v>4360</v>
      </c>
      <c r="B46" s="21" t="s">
        <v>34</v>
      </c>
      <c r="C46" s="137">
        <v>3300</v>
      </c>
      <c r="D46" s="27">
        <f>SUM(D47:D49)</f>
        <v>3182.89</v>
      </c>
      <c r="E46" s="13">
        <f>SUM(D46*100/C46)</f>
        <v>96.451212121212123</v>
      </c>
      <c r="F46" s="91"/>
      <c r="G46" s="12"/>
      <c r="I46" s="50"/>
      <c r="J46" s="54"/>
      <c r="K46" s="50"/>
      <c r="L46" s="67"/>
      <c r="M46" s="54"/>
      <c r="R46" s="150"/>
      <c r="T46" s="29"/>
    </row>
    <row r="47" spans="1:20" ht="15" customHeight="1" x14ac:dyDescent="0.25">
      <c r="A47" s="5"/>
      <c r="B47" s="22" t="s">
        <v>35</v>
      </c>
      <c r="C47" s="138"/>
      <c r="D47" s="37">
        <v>2066.89</v>
      </c>
      <c r="E47" s="15"/>
      <c r="F47" s="92"/>
      <c r="G47" s="12"/>
      <c r="I47" s="51"/>
      <c r="J47" s="55"/>
      <c r="K47" s="51"/>
      <c r="L47" s="68"/>
      <c r="M47" s="55"/>
      <c r="R47" s="149"/>
      <c r="T47" s="29"/>
    </row>
    <row r="48" spans="1:20" ht="15" customHeight="1" x14ac:dyDescent="0.25">
      <c r="A48" s="5"/>
      <c r="B48" s="23" t="s">
        <v>36</v>
      </c>
      <c r="C48" s="139"/>
      <c r="D48" s="38">
        <v>0</v>
      </c>
      <c r="E48" s="15"/>
      <c r="F48" s="92"/>
      <c r="G48" s="12"/>
      <c r="I48" s="51"/>
      <c r="J48" s="55"/>
      <c r="K48" s="51"/>
      <c r="L48" s="68"/>
      <c r="M48" s="55"/>
    </row>
    <row r="49" spans="1:20" ht="15" customHeight="1" x14ac:dyDescent="0.25">
      <c r="A49" s="2"/>
      <c r="B49" s="24" t="s">
        <v>37</v>
      </c>
      <c r="C49" s="136"/>
      <c r="D49" s="39">
        <v>1116</v>
      </c>
      <c r="E49" s="17"/>
      <c r="F49" s="93"/>
      <c r="G49" s="12"/>
      <c r="I49" s="51"/>
      <c r="J49" s="55"/>
      <c r="K49" s="51"/>
      <c r="L49" s="68"/>
      <c r="M49" s="55"/>
    </row>
    <row r="50" spans="1:20" ht="15" customHeight="1" x14ac:dyDescent="0.25">
      <c r="A50" s="2">
        <v>4390</v>
      </c>
      <c r="B50" s="20" t="s">
        <v>38</v>
      </c>
      <c r="C50" s="146">
        <v>2585</v>
      </c>
      <c r="D50" s="36">
        <v>2584.2600000000002</v>
      </c>
      <c r="E50" s="17">
        <f t="shared" ref="E50:E60" si="1">SUM(D50*100/C50)</f>
        <v>99.97137330754353</v>
      </c>
      <c r="F50" s="90"/>
      <c r="G50" s="12"/>
      <c r="I50" s="50"/>
      <c r="J50" s="54"/>
      <c r="K50" s="50"/>
      <c r="L50" s="67"/>
      <c r="M50" s="54"/>
      <c r="T50" s="29"/>
    </row>
    <row r="51" spans="1:20" ht="15" customHeight="1" x14ac:dyDescent="0.25">
      <c r="A51" s="3">
        <v>4410</v>
      </c>
      <c r="B51" s="7" t="s">
        <v>39</v>
      </c>
      <c r="C51" s="123">
        <v>10738</v>
      </c>
      <c r="D51" s="45">
        <v>9665.57</v>
      </c>
      <c r="E51" s="46">
        <f t="shared" si="1"/>
        <v>90.01275842801266</v>
      </c>
      <c r="F51" s="94"/>
      <c r="G51" s="43"/>
      <c r="H51" s="44"/>
      <c r="I51" s="50"/>
      <c r="J51" s="54"/>
      <c r="K51" s="50"/>
      <c r="L51" s="67"/>
      <c r="M51" s="54"/>
      <c r="T51" s="29"/>
    </row>
    <row r="52" spans="1:20" ht="15" customHeight="1" x14ac:dyDescent="0.25">
      <c r="A52" s="3">
        <v>4430</v>
      </c>
      <c r="B52" s="7" t="s">
        <v>40</v>
      </c>
      <c r="C52" s="123">
        <v>11040</v>
      </c>
      <c r="D52" s="32">
        <v>11020.54</v>
      </c>
      <c r="E52" s="11">
        <f t="shared" si="1"/>
        <v>99.823731884057977</v>
      </c>
      <c r="F52" s="152">
        <v>62.11</v>
      </c>
      <c r="G52" s="12"/>
      <c r="I52" s="50"/>
      <c r="J52" s="54"/>
      <c r="K52" s="50"/>
      <c r="L52" s="67"/>
      <c r="M52" s="54"/>
      <c r="R52" s="125"/>
      <c r="T52" s="29"/>
    </row>
    <row r="53" spans="1:20" ht="15" customHeight="1" x14ac:dyDescent="0.25">
      <c r="A53" s="3">
        <v>4440</v>
      </c>
      <c r="B53" s="7" t="s">
        <v>41</v>
      </c>
      <c r="C53" s="123">
        <v>22928</v>
      </c>
      <c r="D53" s="141">
        <v>22927.72</v>
      </c>
      <c r="E53" s="46">
        <f t="shared" si="1"/>
        <v>99.998778785764131</v>
      </c>
      <c r="F53" s="94"/>
      <c r="G53" s="43"/>
      <c r="H53" s="44"/>
      <c r="I53" s="50"/>
      <c r="J53" s="54"/>
      <c r="K53" s="50"/>
      <c r="L53" s="67"/>
      <c r="M53" s="54"/>
      <c r="R53" s="125"/>
      <c r="T53" s="29"/>
    </row>
    <row r="54" spans="1:20" ht="15" customHeight="1" x14ac:dyDescent="0.25">
      <c r="A54" s="3">
        <v>4480</v>
      </c>
      <c r="B54" s="7" t="s">
        <v>42</v>
      </c>
      <c r="C54" s="123">
        <v>12468</v>
      </c>
      <c r="D54" s="32">
        <v>12468</v>
      </c>
      <c r="E54" s="11">
        <f t="shared" si="1"/>
        <v>100</v>
      </c>
      <c r="F54" s="90"/>
      <c r="G54" s="12"/>
      <c r="I54" s="50"/>
      <c r="J54" s="54"/>
      <c r="K54" s="50"/>
      <c r="L54" s="67"/>
      <c r="M54" s="54"/>
      <c r="O54" s="41"/>
      <c r="T54" s="29"/>
    </row>
    <row r="55" spans="1:20" ht="15" customHeight="1" x14ac:dyDescent="0.25">
      <c r="A55" s="3">
        <v>4530</v>
      </c>
      <c r="B55" s="7" t="s">
        <v>48</v>
      </c>
      <c r="C55" s="123">
        <v>44061</v>
      </c>
      <c r="D55" s="45">
        <v>39817.14</v>
      </c>
      <c r="E55" s="11">
        <f t="shared" si="1"/>
        <v>90.368216790358815</v>
      </c>
      <c r="F55" s="94"/>
      <c r="G55" s="60"/>
      <c r="H55" s="44"/>
      <c r="I55" s="50"/>
      <c r="J55" s="54"/>
      <c r="K55" s="79"/>
      <c r="L55" s="67"/>
      <c r="M55" s="54"/>
      <c r="T55" s="29"/>
    </row>
    <row r="56" spans="1:20" ht="15" customHeight="1" x14ac:dyDescent="0.25">
      <c r="A56" s="3">
        <v>4700</v>
      </c>
      <c r="B56" s="7" t="s">
        <v>43</v>
      </c>
      <c r="C56" s="123">
        <v>4110</v>
      </c>
      <c r="D56" s="32">
        <v>4109.1899999999996</v>
      </c>
      <c r="E56" s="11">
        <f t="shared" si="1"/>
        <v>99.980291970802909</v>
      </c>
      <c r="F56" s="90"/>
      <c r="G56" s="12"/>
      <c r="I56" s="50"/>
      <c r="J56" s="54"/>
      <c r="K56" s="50"/>
      <c r="L56" s="67"/>
      <c r="M56" s="54"/>
      <c r="T56" s="29"/>
    </row>
    <row r="57" spans="1:20" ht="15" customHeight="1" x14ac:dyDescent="0.25">
      <c r="A57" s="3">
        <v>4710</v>
      </c>
      <c r="B57" s="7" t="s">
        <v>59</v>
      </c>
      <c r="C57" s="123">
        <v>0</v>
      </c>
      <c r="D57" s="32">
        <v>0</v>
      </c>
      <c r="E57" s="11" t="e">
        <f t="shared" si="1"/>
        <v>#DIV/0!</v>
      </c>
      <c r="F57" s="90"/>
      <c r="G57" s="12"/>
      <c r="I57" s="50"/>
      <c r="J57" s="54"/>
      <c r="K57" s="50"/>
      <c r="L57" s="67"/>
      <c r="M57" s="54"/>
      <c r="T57" s="29"/>
    </row>
    <row r="58" spans="1:20" ht="15" customHeight="1" x14ac:dyDescent="0.25">
      <c r="A58" s="3">
        <v>4720</v>
      </c>
      <c r="B58" s="7" t="s">
        <v>44</v>
      </c>
      <c r="C58" s="123">
        <v>0</v>
      </c>
      <c r="D58" s="58">
        <v>0</v>
      </c>
      <c r="E58" s="11" t="e">
        <f t="shared" si="1"/>
        <v>#DIV/0!</v>
      </c>
      <c r="F58" s="90"/>
      <c r="G58" s="12"/>
      <c r="I58" s="50"/>
      <c r="J58" s="54"/>
      <c r="K58" s="50"/>
      <c r="L58" s="67"/>
      <c r="M58" s="54"/>
      <c r="N58" s="80"/>
      <c r="O58" s="81"/>
      <c r="P58" s="81"/>
      <c r="Q58" s="114"/>
      <c r="T58" s="29"/>
    </row>
    <row r="59" spans="1:20" ht="15" customHeight="1" thickBot="1" x14ac:dyDescent="0.3">
      <c r="A59" s="110">
        <v>6140</v>
      </c>
      <c r="B59" s="111" t="s">
        <v>45</v>
      </c>
      <c r="C59" s="112">
        <v>25000</v>
      </c>
      <c r="D59" s="113">
        <v>24706.05</v>
      </c>
      <c r="E59" s="11">
        <f t="shared" si="1"/>
        <v>98.824200000000005</v>
      </c>
      <c r="F59" s="151"/>
      <c r="G59" s="12"/>
      <c r="I59" s="28"/>
      <c r="J59" s="56"/>
      <c r="K59" s="28"/>
      <c r="L59" s="73"/>
      <c r="M59" s="54"/>
      <c r="N59" s="69"/>
      <c r="O59" s="70"/>
      <c r="P59" s="70"/>
      <c r="Q59" s="115"/>
      <c r="T59" s="29"/>
    </row>
    <row r="60" spans="1:20" ht="21" customHeight="1" thickBot="1" x14ac:dyDescent="0.3">
      <c r="A60" s="162" t="s">
        <v>57</v>
      </c>
      <c r="B60" s="163"/>
      <c r="C60" s="106">
        <f>SUM(C4:C59)</f>
        <v>1897195</v>
      </c>
      <c r="D60" s="25">
        <f>D4+D5+D6+D7+D8+D9+D10+D22+D23+D24+D28+D29+D30+D46+D50+D51+D52+D53+D54+D55+D56+D58+D59+D57</f>
        <v>1763695.8299999998</v>
      </c>
      <c r="E60" s="11">
        <f t="shared" si="1"/>
        <v>92.963339561826785</v>
      </c>
      <c r="F60" s="25">
        <f>F52+F30+F24</f>
        <v>16807.030000000002</v>
      </c>
      <c r="G60" s="59"/>
      <c r="H60" s="25"/>
      <c r="I60" s="52"/>
      <c r="J60" s="57"/>
      <c r="K60" s="53"/>
      <c r="L60" s="74"/>
      <c r="M60" s="57"/>
      <c r="R60" s="148"/>
      <c r="T60" s="29"/>
    </row>
    <row r="61" spans="1:20" ht="15.75" hidden="1" thickBot="1" x14ac:dyDescent="0.3">
      <c r="A61" s="100"/>
      <c r="B61" s="101"/>
      <c r="C61" s="96"/>
      <c r="D61" s="97"/>
      <c r="E61" s="98"/>
      <c r="F61" s="99"/>
      <c r="G61" s="95"/>
      <c r="H61" s="95"/>
      <c r="I61" s="85"/>
      <c r="J61" s="85"/>
      <c r="K61" s="85"/>
      <c r="L61" s="86"/>
      <c r="M61" s="85"/>
      <c r="N61" s="85"/>
      <c r="R61" s="147"/>
      <c r="T61" s="25"/>
    </row>
    <row r="62" spans="1:20" ht="19.5" hidden="1" customHeight="1" thickBot="1" x14ac:dyDescent="0.3">
      <c r="A62" s="102"/>
      <c r="B62" s="103" t="s">
        <v>52</v>
      </c>
      <c r="C62" s="107">
        <f>SUM(C60:C61)</f>
        <v>1897195</v>
      </c>
      <c r="D62" s="104">
        <f>SUM(D60:D61)</f>
        <v>1763695.8299999998</v>
      </c>
      <c r="E62" s="105"/>
      <c r="F62" s="105"/>
      <c r="G62" s="29"/>
    </row>
    <row r="63" spans="1:20" x14ac:dyDescent="0.25">
      <c r="A63" s="47"/>
      <c r="B63" s="84" t="s">
        <v>62</v>
      </c>
      <c r="C63" s="78"/>
      <c r="D63" s="142">
        <f>D59</f>
        <v>24706.05</v>
      </c>
      <c r="E63" s="29"/>
      <c r="F63" s="29"/>
      <c r="G63" s="29"/>
    </row>
    <row r="64" spans="1:20" x14ac:dyDescent="0.25">
      <c r="C64" s="78"/>
      <c r="D64" s="42">
        <f>D60-D59</f>
        <v>1738989.7799999998</v>
      </c>
      <c r="E64" s="29"/>
      <c r="F64" s="29"/>
      <c r="G64" s="29"/>
      <c r="H64" s="140"/>
      <c r="I64" s="140"/>
      <c r="J64" s="140"/>
      <c r="K64" s="140"/>
      <c r="L64" s="143"/>
      <c r="M64" s="140"/>
      <c r="N64" s="140"/>
      <c r="O64" s="125"/>
      <c r="P64" s="125"/>
      <c r="Q64" s="125"/>
      <c r="R64" s="125"/>
    </row>
    <row r="65" spans="1:22" x14ac:dyDescent="0.25">
      <c r="A65" s="6" t="s">
        <v>63</v>
      </c>
      <c r="C65" s="78"/>
      <c r="D65" s="42"/>
      <c r="E65" s="29"/>
      <c r="F65" s="29"/>
      <c r="G65" s="29"/>
      <c r="M65" s="63"/>
      <c r="T65" s="125"/>
    </row>
    <row r="66" spans="1:22" x14ac:dyDescent="0.25">
      <c r="B66" s="83"/>
      <c r="C66" s="78"/>
      <c r="D66" s="42"/>
      <c r="E66" s="29"/>
      <c r="F66" s="29"/>
      <c r="G66" s="29"/>
      <c r="L66" s="143"/>
      <c r="M66" s="168"/>
    </row>
    <row r="67" spans="1:22" ht="15.75" thickBot="1" x14ac:dyDescent="0.3">
      <c r="B67" s="84"/>
      <c r="C67" s="78"/>
      <c r="D67" s="63"/>
      <c r="E67" s="29"/>
      <c r="F67" s="29"/>
      <c r="G67" s="29"/>
      <c r="K67" s="82"/>
      <c r="M67" s="63"/>
    </row>
    <row r="68" spans="1:22" ht="15.75" thickBot="1" x14ac:dyDescent="0.3">
      <c r="B68" s="84"/>
      <c r="C68" s="144"/>
      <c r="D68" s="42"/>
      <c r="E68" s="29"/>
      <c r="F68" s="29"/>
      <c r="G68" s="29"/>
      <c r="L68" s="75"/>
      <c r="M68" s="63"/>
      <c r="S68" s="127"/>
    </row>
    <row r="69" spans="1:22" x14ac:dyDescent="0.25">
      <c r="C69" s="144"/>
      <c r="D69" s="42"/>
      <c r="E69" s="29"/>
      <c r="F69" s="29"/>
      <c r="G69" s="29"/>
      <c r="M69" s="63"/>
      <c r="S69" s="42"/>
    </row>
    <row r="70" spans="1:22" x14ac:dyDescent="0.25">
      <c r="C70" s="131"/>
      <c r="M70" s="63"/>
      <c r="V70" s="125"/>
    </row>
    <row r="71" spans="1:22" x14ac:dyDescent="0.25">
      <c r="C71" s="131"/>
      <c r="M71" s="63"/>
      <c r="V71" s="125"/>
    </row>
    <row r="72" spans="1:22" x14ac:dyDescent="0.25">
      <c r="V72" s="125"/>
    </row>
    <row r="73" spans="1:22" x14ac:dyDescent="0.25">
      <c r="V73" s="125"/>
    </row>
    <row r="74" spans="1:22" x14ac:dyDescent="0.25">
      <c r="V74" s="125"/>
    </row>
    <row r="75" spans="1:22" x14ac:dyDescent="0.25">
      <c r="V75" s="125"/>
    </row>
    <row r="76" spans="1:22" x14ac:dyDescent="0.25">
      <c r="V76" s="125"/>
    </row>
    <row r="77" spans="1:22" x14ac:dyDescent="0.25">
      <c r="V77" s="125"/>
    </row>
    <row r="78" spans="1:22" x14ac:dyDescent="0.25">
      <c r="V78" s="125"/>
    </row>
    <row r="79" spans="1:22" x14ac:dyDescent="0.25">
      <c r="V79" s="125"/>
    </row>
    <row r="80" spans="1:22" x14ac:dyDescent="0.25">
      <c r="V80" s="125"/>
    </row>
    <row r="81" spans="19:22" x14ac:dyDescent="0.25">
      <c r="V81" s="125"/>
    </row>
    <row r="82" spans="19:22" x14ac:dyDescent="0.25">
      <c r="V82" s="125"/>
    </row>
    <row r="83" spans="19:22" x14ac:dyDescent="0.25">
      <c r="V83" s="125"/>
    </row>
    <row r="84" spans="19:22" x14ac:dyDescent="0.25">
      <c r="V84" s="125"/>
    </row>
    <row r="85" spans="19:22" x14ac:dyDescent="0.25">
      <c r="S85" s="128"/>
      <c r="V85" s="125"/>
    </row>
    <row r="86" spans="19:22" x14ac:dyDescent="0.25">
      <c r="V86" s="125"/>
    </row>
    <row r="87" spans="19:22" x14ac:dyDescent="0.25">
      <c r="V87" s="125"/>
    </row>
    <row r="93" spans="19:22" x14ac:dyDescent="0.25">
      <c r="S93" s="128"/>
      <c r="V93" s="128"/>
    </row>
    <row r="94" spans="19:22" x14ac:dyDescent="0.25">
      <c r="S94" s="128"/>
    </row>
    <row r="101" spans="19:22" x14ac:dyDescent="0.25">
      <c r="V101" s="128"/>
    </row>
    <row r="103" spans="19:22" x14ac:dyDescent="0.25">
      <c r="S103" s="127"/>
      <c r="T103" s="30"/>
    </row>
    <row r="104" spans="19:22" x14ac:dyDescent="0.25">
      <c r="S104" s="30"/>
      <c r="T104" s="30"/>
    </row>
    <row r="105" spans="19:22" x14ac:dyDescent="0.25">
      <c r="S105" s="30"/>
      <c r="T105" s="30"/>
    </row>
    <row r="106" spans="19:22" x14ac:dyDescent="0.25">
      <c r="S106" s="30"/>
      <c r="T106" s="30"/>
    </row>
    <row r="107" spans="19:22" x14ac:dyDescent="0.25">
      <c r="S107" s="129"/>
      <c r="T107" s="129"/>
      <c r="U107" s="125"/>
    </row>
    <row r="108" spans="19:22" x14ac:dyDescent="0.25">
      <c r="S108" s="130"/>
      <c r="T108" s="129"/>
      <c r="U108" s="125"/>
    </row>
    <row r="109" spans="19:22" x14ac:dyDescent="0.25">
      <c r="S109" s="131"/>
      <c r="T109" s="129"/>
      <c r="U109" s="125"/>
    </row>
    <row r="110" spans="19:22" x14ac:dyDescent="0.25">
      <c r="S110" s="131"/>
      <c r="T110" s="129"/>
      <c r="U110" s="132"/>
    </row>
    <row r="112" spans="19:22" x14ac:dyDescent="0.25">
      <c r="S112" s="128"/>
    </row>
    <row r="122" spans="19:21" x14ac:dyDescent="0.25">
      <c r="U122" s="132"/>
    </row>
    <row r="123" spans="19:21" x14ac:dyDescent="0.25">
      <c r="S123" s="133"/>
    </row>
    <row r="126" spans="19:21" x14ac:dyDescent="0.25">
      <c r="U126" s="132"/>
    </row>
    <row r="131" spans="19:22" x14ac:dyDescent="0.25">
      <c r="U131" s="125"/>
      <c r="V131" s="125"/>
    </row>
    <row r="132" spans="19:22" x14ac:dyDescent="0.25">
      <c r="U132" s="125"/>
      <c r="V132" s="125"/>
    </row>
    <row r="133" spans="19:22" x14ac:dyDescent="0.25">
      <c r="U133" s="125"/>
      <c r="V133" s="125"/>
    </row>
    <row r="134" spans="19:22" x14ac:dyDescent="0.25">
      <c r="U134" s="125"/>
      <c r="V134" s="125"/>
    </row>
    <row r="135" spans="19:22" x14ac:dyDescent="0.25">
      <c r="U135" s="125"/>
      <c r="V135" s="125"/>
    </row>
    <row r="136" spans="19:22" x14ac:dyDescent="0.25">
      <c r="U136" s="126"/>
      <c r="V136" s="125"/>
    </row>
    <row r="137" spans="19:22" x14ac:dyDescent="0.25">
      <c r="U137" s="126"/>
      <c r="V137" s="125"/>
    </row>
    <row r="138" spans="19:22" x14ac:dyDescent="0.25">
      <c r="U138" s="125"/>
      <c r="V138" s="125"/>
    </row>
    <row r="139" spans="19:22" x14ac:dyDescent="0.25">
      <c r="S139" s="1"/>
      <c r="T139" s="1"/>
      <c r="U139" s="126"/>
      <c r="V139" s="132"/>
    </row>
    <row r="140" spans="19:22" x14ac:dyDescent="0.25">
      <c r="U140" s="125"/>
      <c r="V140" s="125"/>
    </row>
    <row r="141" spans="19:22" x14ac:dyDescent="0.25">
      <c r="U141" s="125"/>
      <c r="V141" s="125"/>
    </row>
    <row r="142" spans="19:22" x14ac:dyDescent="0.25">
      <c r="U142" s="125"/>
      <c r="V142" s="125"/>
    </row>
    <row r="143" spans="19:22" x14ac:dyDescent="0.25">
      <c r="U143" s="125"/>
      <c r="V143" s="125"/>
    </row>
    <row r="144" spans="19:22" x14ac:dyDescent="0.25">
      <c r="U144" s="125"/>
      <c r="V144" s="125"/>
    </row>
    <row r="145" spans="19:22" x14ac:dyDescent="0.25">
      <c r="U145" s="125"/>
      <c r="V145" s="125"/>
    </row>
    <row r="148" spans="19:22" x14ac:dyDescent="0.25">
      <c r="U148" s="1"/>
    </row>
    <row r="149" spans="19:22" x14ac:dyDescent="0.25">
      <c r="U149" s="1"/>
    </row>
    <row r="151" spans="19:22" x14ac:dyDescent="0.25">
      <c r="S151" s="1"/>
      <c r="T151" s="1"/>
      <c r="U151" s="1"/>
      <c r="V151" s="128"/>
    </row>
    <row r="157" spans="19:22" x14ac:dyDescent="0.25">
      <c r="U157" s="125"/>
    </row>
    <row r="160" spans="19:22" x14ac:dyDescent="0.25">
      <c r="U160" s="1"/>
    </row>
    <row r="164" spans="19:22" x14ac:dyDescent="0.25">
      <c r="S164" s="1"/>
      <c r="T164" s="1"/>
      <c r="U164" s="1"/>
      <c r="V164" s="128"/>
    </row>
    <row r="175" spans="19:22" x14ac:dyDescent="0.25">
      <c r="V175" s="125"/>
    </row>
  </sheetData>
  <mergeCells count="6">
    <mergeCell ref="J2:J3"/>
    <mergeCell ref="C2:C3"/>
    <mergeCell ref="F2:F3"/>
    <mergeCell ref="E2:E3"/>
    <mergeCell ref="A60:B60"/>
    <mergeCell ref="A2:B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92109 OK</vt:lpstr>
      <vt:lpstr>'92109 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wanda.bardzik</dc:creator>
  <cp:lastModifiedBy>RCK</cp:lastModifiedBy>
  <cp:lastPrinted>2025-03-11T12:13:01Z</cp:lastPrinted>
  <dcterms:created xsi:type="dcterms:W3CDTF">2018-07-17T11:27:21Z</dcterms:created>
  <dcterms:modified xsi:type="dcterms:W3CDTF">2025-03-27T13:31:02Z</dcterms:modified>
</cp:coreProperties>
</file>