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 firstSheet="1" activeTab="4"/>
  </bookViews>
  <sheets>
    <sheet name="osoby prawne 2023" sheetId="1" r:id="rId1"/>
    <sheet name="osoby fizyczne 2023" sheetId="2" r:id="rId2"/>
    <sheet name="osoby prawne 2024" sheetId="3" r:id="rId3"/>
    <sheet name="osoby fizyczne 2024" sheetId="4" r:id="rId4"/>
    <sheet name="prawne obniżenie 2024" sheetId="5" r:id="rId5"/>
    <sheet name="fizyczne obniżenie 2024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6" l="1"/>
  <c r="H48" i="6"/>
  <c r="G48" i="6"/>
  <c r="G47" i="6"/>
  <c r="H47" i="6"/>
  <c r="H45" i="6"/>
  <c r="G45" i="6"/>
  <c r="H44" i="6"/>
  <c r="G44" i="6"/>
  <c r="G43" i="6"/>
  <c r="H43" i="6"/>
  <c r="G42" i="6"/>
  <c r="H42" i="6"/>
  <c r="H41" i="6"/>
  <c r="G41" i="6"/>
  <c r="H40" i="6"/>
  <c r="G40" i="6"/>
  <c r="G39" i="6"/>
  <c r="H39" i="6"/>
  <c r="G38" i="6"/>
  <c r="H38" i="6"/>
  <c r="H36" i="6"/>
  <c r="G36" i="6"/>
  <c r="G34" i="6"/>
  <c r="H34" i="6"/>
  <c r="G31" i="6"/>
  <c r="H31" i="6"/>
  <c r="G30" i="6"/>
  <c r="H30" i="6"/>
  <c r="H29" i="6"/>
  <c r="G29" i="6"/>
  <c r="H28" i="6"/>
  <c r="G28" i="6"/>
  <c r="G27" i="6"/>
  <c r="H27" i="6"/>
  <c r="G26" i="6"/>
  <c r="H26" i="6"/>
  <c r="H25" i="6"/>
  <c r="G25" i="6"/>
  <c r="G23" i="6"/>
  <c r="H23" i="6"/>
  <c r="G22" i="6"/>
  <c r="H22" i="6"/>
  <c r="H21" i="6"/>
  <c r="G21" i="6"/>
  <c r="H20" i="6"/>
  <c r="G20" i="6"/>
  <c r="G19" i="6"/>
  <c r="H19" i="6"/>
  <c r="G18" i="6"/>
  <c r="H18" i="6"/>
  <c r="H17" i="6"/>
  <c r="G17" i="6"/>
  <c r="H16" i="6"/>
  <c r="G16" i="6"/>
  <c r="G15" i="6"/>
  <c r="H15" i="6"/>
  <c r="G14" i="6"/>
  <c r="H14" i="6"/>
  <c r="H13" i="6"/>
  <c r="G13" i="6"/>
  <c r="H12" i="6"/>
  <c r="G12" i="6"/>
  <c r="G10" i="6"/>
  <c r="H10" i="6"/>
  <c r="H9" i="6"/>
  <c r="G9" i="6"/>
  <c r="H8" i="6"/>
  <c r="G8" i="6"/>
  <c r="G7" i="6"/>
  <c r="H7" i="6"/>
  <c r="G6" i="6"/>
  <c r="H6" i="6"/>
  <c r="E36" i="5"/>
  <c r="C36" i="5"/>
  <c r="G35" i="5"/>
  <c r="H35" i="5"/>
  <c r="G34" i="5"/>
  <c r="H34" i="5"/>
  <c r="H32" i="5"/>
  <c r="G32" i="5"/>
  <c r="H31" i="5"/>
  <c r="G31" i="5"/>
  <c r="G30" i="5"/>
  <c r="H30" i="5"/>
  <c r="G29" i="5"/>
  <c r="H29" i="5"/>
  <c r="H27" i="5"/>
  <c r="G27" i="5"/>
  <c r="H26" i="5"/>
  <c r="G26" i="5"/>
  <c r="G25" i="5"/>
  <c r="H25" i="5"/>
  <c r="G24" i="5"/>
  <c r="H24" i="5"/>
  <c r="H22" i="5"/>
  <c r="G22" i="5"/>
  <c r="H20" i="5"/>
  <c r="G20" i="5"/>
  <c r="G19" i="5"/>
  <c r="H19" i="5"/>
  <c r="G18" i="5"/>
  <c r="H18" i="5"/>
  <c r="H17" i="5"/>
  <c r="G17" i="5"/>
  <c r="G16" i="5"/>
  <c r="H15" i="5"/>
  <c r="G15" i="5"/>
  <c r="H14" i="5"/>
  <c r="G14" i="5"/>
  <c r="G13" i="5"/>
  <c r="H13" i="5"/>
  <c r="G12" i="5"/>
  <c r="H12" i="5"/>
  <c r="H11" i="5"/>
  <c r="G11" i="5"/>
  <c r="G9" i="5"/>
  <c r="H9" i="5"/>
  <c r="G8" i="5"/>
  <c r="H8" i="5"/>
  <c r="H7" i="5"/>
  <c r="G7" i="5"/>
  <c r="G49" i="6" l="1"/>
  <c r="H49" i="6"/>
  <c r="G36" i="5"/>
  <c r="H36" i="5"/>
  <c r="G37" i="5" s="1"/>
  <c r="H31" i="4"/>
  <c r="H27" i="4"/>
  <c r="G27" i="4"/>
  <c r="E7" i="4"/>
  <c r="E8" i="4"/>
  <c r="E9" i="4"/>
  <c r="E10" i="4"/>
  <c r="H10" i="4" s="1"/>
  <c r="E11" i="4"/>
  <c r="H11" i="4" s="1"/>
  <c r="E12" i="4"/>
  <c r="E13" i="4"/>
  <c r="E14" i="4"/>
  <c r="H14" i="4" s="1"/>
  <c r="E15" i="4"/>
  <c r="E16" i="4"/>
  <c r="E17" i="4"/>
  <c r="H17" i="4" s="1"/>
  <c r="E18" i="4"/>
  <c r="E19" i="4"/>
  <c r="H19" i="4" s="1"/>
  <c r="E20" i="4"/>
  <c r="E21" i="4"/>
  <c r="H21" i="4" s="1"/>
  <c r="E22" i="4"/>
  <c r="H22" i="4" s="1"/>
  <c r="E23" i="4"/>
  <c r="H23" i="4" s="1"/>
  <c r="E24" i="4"/>
  <c r="E25" i="4"/>
  <c r="H25" i="4" s="1"/>
  <c r="E26" i="4"/>
  <c r="H26" i="4" s="1"/>
  <c r="E27" i="4"/>
  <c r="E28" i="4"/>
  <c r="E29" i="4"/>
  <c r="E30" i="4"/>
  <c r="H30" i="4" s="1"/>
  <c r="E31" i="4"/>
  <c r="E32" i="4"/>
  <c r="E33" i="4"/>
  <c r="E34" i="4"/>
  <c r="E35" i="4"/>
  <c r="E36" i="4"/>
  <c r="E37" i="4"/>
  <c r="E38" i="4"/>
  <c r="E39" i="4"/>
  <c r="H39" i="4" s="1"/>
  <c r="E40" i="4"/>
  <c r="E41" i="4"/>
  <c r="H41" i="4" s="1"/>
  <c r="E42" i="4"/>
  <c r="E43" i="4"/>
  <c r="H43" i="4" s="1"/>
  <c r="E44" i="4"/>
  <c r="E45" i="4"/>
  <c r="H45" i="4" s="1"/>
  <c r="E46" i="4"/>
  <c r="H46" i="4" s="1"/>
  <c r="E47" i="4"/>
  <c r="E48" i="4"/>
  <c r="E6" i="4"/>
  <c r="H6" i="4" s="1"/>
  <c r="G31" i="4"/>
  <c r="H16" i="4"/>
  <c r="C49" i="4"/>
  <c r="G48" i="4"/>
  <c r="H48" i="4"/>
  <c r="H47" i="4"/>
  <c r="G47" i="4"/>
  <c r="G46" i="4"/>
  <c r="G45" i="4"/>
  <c r="G44" i="4"/>
  <c r="H44" i="4"/>
  <c r="G43" i="4"/>
  <c r="G42" i="4"/>
  <c r="H42" i="4"/>
  <c r="G41" i="4"/>
  <c r="G40" i="4"/>
  <c r="H40" i="4"/>
  <c r="G39" i="4"/>
  <c r="G38" i="4"/>
  <c r="H38" i="4"/>
  <c r="H37" i="4"/>
  <c r="G37" i="4"/>
  <c r="G36" i="4"/>
  <c r="H36" i="4"/>
  <c r="H35" i="4"/>
  <c r="G35" i="4"/>
  <c r="G34" i="4"/>
  <c r="H34" i="4"/>
  <c r="H33" i="4"/>
  <c r="G33" i="4"/>
  <c r="H32" i="4"/>
  <c r="G32" i="4"/>
  <c r="G30" i="4"/>
  <c r="H29" i="4"/>
  <c r="G29" i="4"/>
  <c r="H28" i="4"/>
  <c r="G28" i="4"/>
  <c r="G26" i="4"/>
  <c r="G25" i="4"/>
  <c r="H24" i="4"/>
  <c r="G24" i="4"/>
  <c r="G23" i="4"/>
  <c r="G22" i="4"/>
  <c r="G21" i="4"/>
  <c r="G20" i="4"/>
  <c r="H20" i="4"/>
  <c r="G19" i="4"/>
  <c r="G18" i="4"/>
  <c r="H18" i="4"/>
  <c r="G17" i="4"/>
  <c r="G16" i="4"/>
  <c r="G15" i="4"/>
  <c r="H15" i="4"/>
  <c r="G14" i="4"/>
  <c r="G13" i="4"/>
  <c r="H13" i="4"/>
  <c r="G12" i="4"/>
  <c r="H12" i="4"/>
  <c r="G11" i="4"/>
  <c r="G10" i="4"/>
  <c r="G9" i="4"/>
  <c r="H9" i="4"/>
  <c r="G8" i="4"/>
  <c r="H8" i="4"/>
  <c r="G7" i="4"/>
  <c r="H7" i="4"/>
  <c r="G6" i="4"/>
  <c r="E8" i="3"/>
  <c r="H8" i="3" s="1"/>
  <c r="E9" i="3"/>
  <c r="E10" i="3"/>
  <c r="E11" i="3"/>
  <c r="H11" i="3" s="1"/>
  <c r="E12" i="3"/>
  <c r="E13" i="3"/>
  <c r="E14" i="3"/>
  <c r="E15" i="3"/>
  <c r="E17" i="3"/>
  <c r="E18" i="3"/>
  <c r="H18" i="3" s="1"/>
  <c r="E19" i="3"/>
  <c r="H19" i="3" s="1"/>
  <c r="E20" i="3"/>
  <c r="E22" i="3"/>
  <c r="E24" i="3"/>
  <c r="E25" i="3"/>
  <c r="H25" i="3" s="1"/>
  <c r="E26" i="3"/>
  <c r="H26" i="3" s="1"/>
  <c r="E27" i="3"/>
  <c r="H27" i="3" s="1"/>
  <c r="E29" i="3"/>
  <c r="E30" i="3"/>
  <c r="H30" i="3" s="1"/>
  <c r="E31" i="3"/>
  <c r="H31" i="3" s="1"/>
  <c r="E32" i="3"/>
  <c r="E34" i="3"/>
  <c r="H34" i="3" s="1"/>
  <c r="E35" i="3"/>
  <c r="E7" i="3"/>
  <c r="H9" i="3"/>
  <c r="H13" i="3"/>
  <c r="H14" i="3"/>
  <c r="H22" i="3"/>
  <c r="H24" i="3"/>
  <c r="H32" i="3"/>
  <c r="H12" i="3"/>
  <c r="H15" i="3"/>
  <c r="H35" i="3"/>
  <c r="H7" i="3"/>
  <c r="E36" i="3"/>
  <c r="C36" i="3"/>
  <c r="G35" i="3"/>
  <c r="G34" i="3"/>
  <c r="G32" i="3"/>
  <c r="G31" i="3"/>
  <c r="G30" i="3"/>
  <c r="G29" i="3"/>
  <c r="H29" i="3"/>
  <c r="G27" i="3"/>
  <c r="G26" i="3"/>
  <c r="G25" i="3"/>
  <c r="G24" i="3"/>
  <c r="G22" i="3"/>
  <c r="G20" i="3"/>
  <c r="H20" i="3"/>
  <c r="G19" i="3"/>
  <c r="G18" i="3"/>
  <c r="H17" i="3"/>
  <c r="G17" i="3"/>
  <c r="G16" i="3"/>
  <c r="G15" i="3"/>
  <c r="G14" i="3"/>
  <c r="G13" i="3"/>
  <c r="G12" i="3"/>
  <c r="G11" i="3"/>
  <c r="H10" i="3"/>
  <c r="G10" i="3"/>
  <c r="G9" i="3"/>
  <c r="G8" i="3"/>
  <c r="G7" i="3"/>
  <c r="E4" i="1"/>
  <c r="G4" i="1"/>
  <c r="H4" i="1"/>
  <c r="E5" i="1"/>
  <c r="G5" i="1"/>
  <c r="H5" i="1"/>
  <c r="E6" i="1"/>
  <c r="G6" i="1"/>
  <c r="H6" i="1"/>
  <c r="H33" i="1" s="1"/>
  <c r="G34" i="1" s="1"/>
  <c r="G7" i="1"/>
  <c r="H7" i="1"/>
  <c r="E8" i="1"/>
  <c r="G8" i="1"/>
  <c r="H8" i="1"/>
  <c r="E9" i="1"/>
  <c r="G9" i="1"/>
  <c r="H9" i="1"/>
  <c r="E10" i="1"/>
  <c r="G10" i="1"/>
  <c r="H10" i="1"/>
  <c r="E11" i="1"/>
  <c r="G11" i="1"/>
  <c r="H11" i="1"/>
  <c r="E12" i="1"/>
  <c r="G12" i="1"/>
  <c r="H12" i="1"/>
  <c r="G13" i="1"/>
  <c r="H13" i="1"/>
  <c r="E14" i="1"/>
  <c r="G14" i="1"/>
  <c r="H14" i="1"/>
  <c r="E15" i="1"/>
  <c r="G15" i="1"/>
  <c r="H15" i="1"/>
  <c r="E16" i="1"/>
  <c r="G16" i="1"/>
  <c r="H16" i="1"/>
  <c r="E17" i="1"/>
  <c r="G17" i="1"/>
  <c r="H17" i="1"/>
  <c r="E18" i="1"/>
  <c r="G18" i="1"/>
  <c r="H18" i="1"/>
  <c r="E19" i="1"/>
  <c r="G19" i="1"/>
  <c r="H19" i="1"/>
  <c r="E21" i="1"/>
  <c r="G21" i="1"/>
  <c r="H21" i="1"/>
  <c r="E22" i="1"/>
  <c r="G22" i="1"/>
  <c r="H22" i="1"/>
  <c r="E23" i="1"/>
  <c r="G23" i="1"/>
  <c r="H23" i="1"/>
  <c r="E24" i="1"/>
  <c r="G24" i="1"/>
  <c r="H24" i="1"/>
  <c r="E25" i="1"/>
  <c r="G25" i="1"/>
  <c r="H25" i="1"/>
  <c r="E26" i="1"/>
  <c r="G26" i="1"/>
  <c r="H26" i="1"/>
  <c r="E27" i="1"/>
  <c r="G27" i="1"/>
  <c r="H27" i="1"/>
  <c r="E28" i="1"/>
  <c r="G28" i="1"/>
  <c r="H28" i="1"/>
  <c r="E29" i="1"/>
  <c r="G29" i="1"/>
  <c r="H29" i="1"/>
  <c r="E30" i="1"/>
  <c r="G30" i="1"/>
  <c r="H30" i="1"/>
  <c r="E31" i="1"/>
  <c r="G31" i="1"/>
  <c r="H31" i="1"/>
  <c r="E32" i="1"/>
  <c r="G32" i="1"/>
  <c r="H32" i="1"/>
  <c r="C33" i="1"/>
  <c r="E33" i="1"/>
  <c r="G33" i="1"/>
  <c r="H9" i="2"/>
  <c r="H14" i="2"/>
  <c r="H22" i="2"/>
  <c r="H24" i="2"/>
  <c r="H26" i="2"/>
  <c r="H28" i="2"/>
  <c r="H29" i="2"/>
  <c r="H31" i="2"/>
  <c r="H33" i="2"/>
  <c r="H42" i="2"/>
  <c r="G50" i="6" l="1"/>
  <c r="G49" i="4"/>
  <c r="H49" i="4"/>
  <c r="G36" i="3"/>
  <c r="H36" i="3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C45" i="2"/>
  <c r="E18" i="2"/>
  <c r="H18" i="2" s="1"/>
  <c r="E16" i="2"/>
  <c r="H16" i="2" s="1"/>
  <c r="E13" i="2"/>
  <c r="H13" i="2" s="1"/>
  <c r="E40" i="2"/>
  <c r="H40" i="2" s="1"/>
  <c r="E5" i="2"/>
  <c r="H5" i="2" s="1"/>
  <c r="E6" i="2"/>
  <c r="H6" i="2" s="1"/>
  <c r="E7" i="2"/>
  <c r="H7" i="2" s="1"/>
  <c r="E8" i="2"/>
  <c r="H8" i="2" s="1"/>
  <c r="E10" i="2"/>
  <c r="H10" i="2" s="1"/>
  <c r="E11" i="2"/>
  <c r="H11" i="2" s="1"/>
  <c r="E12" i="2"/>
  <c r="H12" i="2" s="1"/>
  <c r="E15" i="2"/>
  <c r="H15" i="2" s="1"/>
  <c r="E17" i="2"/>
  <c r="H17" i="2" s="1"/>
  <c r="E19" i="2"/>
  <c r="H19" i="2" s="1"/>
  <c r="E20" i="2"/>
  <c r="H20" i="2" s="1"/>
  <c r="E21" i="2"/>
  <c r="H21" i="2" s="1"/>
  <c r="E23" i="2"/>
  <c r="H23" i="2" s="1"/>
  <c r="E25" i="2"/>
  <c r="H25" i="2" s="1"/>
  <c r="E27" i="2"/>
  <c r="H27" i="2" s="1"/>
  <c r="E30" i="2"/>
  <c r="H30" i="2" s="1"/>
  <c r="E32" i="2"/>
  <c r="H32" i="2" s="1"/>
  <c r="E34" i="2"/>
  <c r="H34" i="2" s="1"/>
  <c r="E35" i="2"/>
  <c r="H35" i="2" s="1"/>
  <c r="E36" i="2"/>
  <c r="H36" i="2" s="1"/>
  <c r="E37" i="2"/>
  <c r="H37" i="2" s="1"/>
  <c r="E38" i="2"/>
  <c r="H38" i="2" s="1"/>
  <c r="E39" i="2"/>
  <c r="H39" i="2" s="1"/>
  <c r="E41" i="2"/>
  <c r="H41" i="2" s="1"/>
  <c r="E43" i="2"/>
  <c r="H43" i="2" s="1"/>
  <c r="E44" i="2"/>
  <c r="H44" i="2" s="1"/>
  <c r="E4" i="2"/>
  <c r="H4" i="2" s="1"/>
  <c r="G50" i="4" l="1"/>
  <c r="G37" i="3"/>
  <c r="H45" i="2"/>
  <c r="G46" i="2" s="1"/>
  <c r="G45" i="2"/>
</calcChain>
</file>

<file path=xl/sharedStrings.xml><?xml version="1.0" encoding="utf-8"?>
<sst xmlns="http://schemas.openxmlformats.org/spreadsheetml/2006/main" count="851" uniqueCount="293">
  <si>
    <t>ŚRODKI TRANSPORTU - GMINA ROGOŹNO - OSOBY PRAWNE PROJEKT UCHWAŁ NA 2023r.</t>
  </si>
  <si>
    <t>art.10 pkt</t>
  </si>
  <si>
    <t>1)</t>
  </si>
  <si>
    <t>OSOBY PRAWNE</t>
  </si>
  <si>
    <t>ILOŚĆ</t>
  </si>
  <si>
    <t>Stawka w 2022r.</t>
  </si>
  <si>
    <t>proponowana na 2023r. Podwyższona o 11,8%</t>
  </si>
  <si>
    <t>max na 2023r.</t>
  </si>
  <si>
    <t>dochody w 2022r.</t>
  </si>
  <si>
    <t>dochody w 2023r.</t>
  </si>
  <si>
    <t>c)</t>
  </si>
  <si>
    <t>od 9 t - 12 ton z katalizatorem</t>
  </si>
  <si>
    <t>od 9 t - 12 ton bez katalizatora</t>
  </si>
  <si>
    <t>od 5,5 t - 9 ton z katalizatorem</t>
  </si>
  <si>
    <t>2)</t>
  </si>
  <si>
    <t>dwie osie od 15 ton i więcej inne zawieszenia</t>
  </si>
  <si>
    <t>trzy osie od 23 ton - 25 ton inne zawieszenia</t>
  </si>
  <si>
    <t>4)</t>
  </si>
  <si>
    <t>Ciągniki siodłowe i balastowe:</t>
  </si>
  <si>
    <t>a)</t>
  </si>
  <si>
    <t>dwie osie od 31 ton i więcej - pneumat.</t>
  </si>
  <si>
    <t>trzy osie od 31 ton i więcej - inne zawieszenia</t>
  </si>
  <si>
    <t>od 7 ton do 12 ton</t>
  </si>
  <si>
    <t>od 25 ton i więcej - jedna oś - pneumatyczne</t>
  </si>
  <si>
    <t>od 12 ton do 18 ton - jedna oś - inne zawieszenia</t>
  </si>
  <si>
    <t>od 12 ton do 28 ton - dwie osie - pneumatyczne</t>
  </si>
  <si>
    <t>Naczepy</t>
  </si>
  <si>
    <t>od 38 ton i więcej - trzy osie - pneumatyczne</t>
  </si>
  <si>
    <t>od 12 ton do 38 ton - trzy osie - pneumatyczne</t>
  </si>
  <si>
    <t>od 12 ton do 38 ton - trzy osie - inne zawieszenie</t>
  </si>
  <si>
    <t>od 38 ton i więcej - trzy osie - inne zawieszenie</t>
  </si>
  <si>
    <t>RAZEM:</t>
  </si>
  <si>
    <t>samochody ciężarowe o dopuszczalnej masie całkowitej 3,5 ton i poniżej 12 ton</t>
  </si>
  <si>
    <t>trzy osie od 40 ton i więcej - pneumat.</t>
  </si>
  <si>
    <t>cztery osie od 31 ton i więcej - pneumat.</t>
  </si>
  <si>
    <t>Przyczepy lub naczepy</t>
  </si>
  <si>
    <t>b)</t>
  </si>
  <si>
    <t>ŚRODKI TRNSPORTU - GMINA ROGOŹNO - OSOBY FIZYCZNE PROJEKT UCHWAŁ NA 2023r.</t>
  </si>
  <si>
    <t>1a)</t>
  </si>
  <si>
    <t>Samochody ciężarowe o dopuszczalnej masie całkowitej powyżej 3,5 ton i poniżej 12 ton</t>
  </si>
  <si>
    <t>OSOBY FIZYCZNE</t>
  </si>
  <si>
    <t>Ilość</t>
  </si>
  <si>
    <t>max.na 2023r.</t>
  </si>
  <si>
    <t>dochody w 2023.</t>
  </si>
  <si>
    <t>od 3,5 ton do 5,5 ton z katalizatorem</t>
  </si>
  <si>
    <t>od 5,5 ton - 9 ton z katalizatorem</t>
  </si>
  <si>
    <t>od 5,5 ton - 9 ton bez katalizatora</t>
  </si>
  <si>
    <t>od 9 ton do 12 ton z katalizatorem</t>
  </si>
  <si>
    <t>od 9 ton do 12 ton bez katalizatora</t>
  </si>
  <si>
    <t>Samochody ciężarowe: o dopuszczalnej masie całkowitej równej lub wyżej niż 12 ton w zależności od liczby osi i dopuszczalnej masy całkowitej pojazdu i rodzaju zawieszenia, liczba osi i dopuszczalna masa całkowita w tonach</t>
  </si>
  <si>
    <t>dwie osie od 12 do 13 ton: pneumatyczne</t>
  </si>
  <si>
    <t>dwie osie od 15 ton i więcej - pneumatyczne</t>
  </si>
  <si>
    <t>dwie osie od 15 ton i więcej - inne zawieszenie</t>
  </si>
  <si>
    <t>trzy osie od 17 ton - 19 ton - zawieszenie inne</t>
  </si>
  <si>
    <t>trzy osie od 21 ton - 23 ton - zawieszenie inne</t>
  </si>
  <si>
    <t>trzy osie od 23 ton - 25 ton - zawieszenie inne</t>
  </si>
  <si>
    <t>trzy osie od 25 ton i więcej - pneumatyczne</t>
  </si>
  <si>
    <t>cztery osie od 31 ton i więcej - pneumatyczne</t>
  </si>
  <si>
    <t>cztery osie od 31 ton i więcej - zawieszenie inne</t>
  </si>
  <si>
    <t>dwie osie od 12 ton do 18 ton - pneumatyczne</t>
  </si>
  <si>
    <t>dwie osie od 18 ton - 25 ton - pneumatyczne</t>
  </si>
  <si>
    <t>dwie osie od 31 ton i więcej - pneumatyczne</t>
  </si>
  <si>
    <t>dwie osie od 31 ton i więcej - inne zawieszenie</t>
  </si>
  <si>
    <t>trzy osie do 36 ton - pneumatyczne</t>
  </si>
  <si>
    <t>5)</t>
  </si>
  <si>
    <t>Przyczepy lub naczepy:</t>
  </si>
  <si>
    <t>Przyczepy:</t>
  </si>
  <si>
    <t>od 7 ton - 12 ton</t>
  </si>
  <si>
    <t>6)</t>
  </si>
  <si>
    <t>Przyczepy i naczepy:</t>
  </si>
  <si>
    <t>jedna oś od 12 ton do 18 ton - inne zawieszenie</t>
  </si>
  <si>
    <t>od 33 ton i więcej</t>
  </si>
  <si>
    <t>dwie osie od 12 ton - 28 ton - pneumatyczne</t>
  </si>
  <si>
    <t>dwie osie od 12 ton - 28 ton - inne zawieszenie</t>
  </si>
  <si>
    <t>dwie osie od 28 ton - 33 ton - pneumatyczne</t>
  </si>
  <si>
    <t>dwie osie od 28 ton - 33 ton - inne zawieszenie</t>
  </si>
  <si>
    <t>dwie osie od 38 ton i więcej - pneumatyczne</t>
  </si>
  <si>
    <t>trzy osie od 12 ton - 38 ton - pneumatyczne</t>
  </si>
  <si>
    <t>trzy osie od 38 ton i więcej - pneumatyczne</t>
  </si>
  <si>
    <t>7)</t>
  </si>
  <si>
    <t>Autobusy:</t>
  </si>
  <si>
    <t>mniejsze niż 22 miejsca siedzących</t>
  </si>
  <si>
    <t>równej lub wyższej niż 22</t>
  </si>
  <si>
    <t>Lp.</t>
  </si>
  <si>
    <t>Kategoria</t>
  </si>
  <si>
    <t>D.</t>
  </si>
  <si>
    <t>Stawka</t>
  </si>
  <si>
    <t>Górna granica</t>
  </si>
  <si>
    <t>Różnica</t>
  </si>
  <si>
    <t>Prognoza 1</t>
  </si>
  <si>
    <t>L. poj.</t>
  </si>
  <si>
    <t>1.</t>
  </si>
  <si>
    <t>D.10 sam. cięż. &gt;=31t 4 osie zaw.pneum.</t>
  </si>
  <si>
    <t>2.</t>
  </si>
  <si>
    <t>D.11 ciągnik &gt;31t 2 osie zaw.inne</t>
  </si>
  <si>
    <t>3.</t>
  </si>
  <si>
    <t>D.11 ciągnik &gt;31t 2 osie zaw.pneum.</t>
  </si>
  <si>
    <t>4.</t>
  </si>
  <si>
    <t>D.12 ciągnik &gt;=40t 3 osie zaw.pneum.</t>
  </si>
  <si>
    <t>5.</t>
  </si>
  <si>
    <t>D.13 naczepa/przyczepa &gt;=12t &lt;18t 1 oś zaw.inne</t>
  </si>
  <si>
    <t>1 702,00</t>
  </si>
  <si>
    <t>6.</t>
  </si>
  <si>
    <t>7.</t>
  </si>
  <si>
    <t xml:space="preserve">D.13 naczepa/przyczepa &gt;=7t &lt;12t </t>
  </si>
  <si>
    <t>8.</t>
  </si>
  <si>
    <t>9.</t>
  </si>
  <si>
    <t>D.14 naczepa/przyczepa &gt;=38t 2 osie zaw.pneum.</t>
  </si>
  <si>
    <t>10.</t>
  </si>
  <si>
    <t>D.15 naczepa/przyczepa &gt;=12t &lt;=38t 3 osie zaw.pneum.</t>
  </si>
  <si>
    <t>11.</t>
  </si>
  <si>
    <t>D.15 naczepa/przyczepa &gt;=38t 3 osie zaw.inne</t>
  </si>
  <si>
    <t>3 482,00</t>
  </si>
  <si>
    <t>12.</t>
  </si>
  <si>
    <t>D.15 naczepa/przyczepa &gt;=38t 3 osie zaw.pneum.</t>
  </si>
  <si>
    <t>13.</t>
  </si>
  <si>
    <t>D.2 sam. cięż. &gt;5,5t &lt;=9t</t>
  </si>
  <si>
    <t>14.</t>
  </si>
  <si>
    <t>D.3 sam. cięż. &gt;9t &lt;12t</t>
  </si>
  <si>
    <t>15.</t>
  </si>
  <si>
    <t>16.</t>
  </si>
  <si>
    <t>D.6 autobus &lt;22 miejsc</t>
  </si>
  <si>
    <t>17.</t>
  </si>
  <si>
    <t>D.7 autobus &gt;=22 miejsc</t>
  </si>
  <si>
    <t>18.</t>
  </si>
  <si>
    <t>D.8 sam. cięż. &gt;=15t 2 osie zaw.inne</t>
  </si>
  <si>
    <t>19.</t>
  </si>
  <si>
    <t>D.8 sam. cięż. &gt;=15t 2 osie zaw.pneum.</t>
  </si>
  <si>
    <t>20.</t>
  </si>
  <si>
    <t>D.9 sam. cięż. &gt;=25t 3 osie zaw.pneum.</t>
  </si>
  <si>
    <t>Razem:</t>
  </si>
  <si>
    <t xml:space="preserve">Autobusy   </t>
  </si>
  <si>
    <t>powyżej 38 ton - dwie osie - pneumatyczne</t>
  </si>
  <si>
    <t>dwie osie od 15 ton i więcej pneumatyczne</t>
  </si>
  <si>
    <t>trzy osie od 12 ton - 38 ton - inne zawieszenie</t>
  </si>
  <si>
    <t>trzy osie od 12 ton - 17 ton - pneumatyczne</t>
  </si>
  <si>
    <t>trzy osie od 23 ton - 25 ton - pneumatyczne</t>
  </si>
  <si>
    <t>trzy osie od 25 ton i więcej - inne zawieszenie</t>
  </si>
  <si>
    <t>RÓŻNICA</t>
  </si>
  <si>
    <t>trzy osie od 25 ton i więcej pneumat.</t>
  </si>
  <si>
    <t>równej lub wyższej niż 22 miejsca</t>
  </si>
  <si>
    <t>Symulacja naliczeń wg kategorii podatkowych</t>
  </si>
  <si>
    <t>rodzaj = [osoba prawna]</t>
  </si>
  <si>
    <t>10 056,00</t>
  </si>
  <si>
    <t>15 588,00</t>
  </si>
  <si>
    <t>5 532,00</t>
  </si>
  <si>
    <t>2 575,00</t>
  </si>
  <si>
    <t>3 012,00</t>
  </si>
  <si>
    <t>18 013,00</t>
  </si>
  <si>
    <t>21 335,00</t>
  </si>
  <si>
    <t>3 322,00</t>
  </si>
  <si>
    <t>7 851,00</t>
  </si>
  <si>
    <t>11 691,00</t>
  </si>
  <si>
    <t>3 840,00</t>
  </si>
  <si>
    <t>2 383,00</t>
  </si>
  <si>
    <t>1 903,00</t>
  </si>
  <si>
    <t>D.13 naczepa/przyczepa &gt;=25t  1 oś zaw.pneum.</t>
  </si>
  <si>
    <t>1 284,00</t>
  </si>
  <si>
    <t>4 766,00</t>
  </si>
  <si>
    <t>D.14 naczepa/przyczepa &gt;=12t &lt;28 t  2 osie zaw.pneum.</t>
  </si>
  <si>
    <t>2 319,00</t>
  </si>
  <si>
    <t>7 149,00</t>
  </si>
  <si>
    <t>4 830,00</t>
  </si>
  <si>
    <t>3 498,00</t>
  </si>
  <si>
    <t>6 024,00</t>
  </si>
  <si>
    <t>2 526,00</t>
  </si>
  <si>
    <t>2 054,00</t>
  </si>
  <si>
    <t>3 970,00</t>
  </si>
  <si>
    <t>20 153,00</t>
  </si>
  <si>
    <t>42 419,00</t>
  </si>
  <si>
    <t>22 266,00</t>
  </si>
  <si>
    <t>5 572,00</t>
  </si>
  <si>
    <t>11 401,00</t>
  </si>
  <si>
    <t>5 829,00</t>
  </si>
  <si>
    <t>2 042,00</t>
  </si>
  <si>
    <t>1 047,00</t>
  </si>
  <si>
    <t>2 028,00</t>
  </si>
  <si>
    <t>3 897,00</t>
  </si>
  <si>
    <t>1 869,00</t>
  </si>
  <si>
    <t>3 018,00</t>
  </si>
  <si>
    <t>5 846,00</t>
  </si>
  <si>
    <t>2 828,00</t>
  </si>
  <si>
    <t>11 326,00</t>
  </si>
  <si>
    <t>21 109,00</t>
  </si>
  <si>
    <t>9 783,00</t>
  </si>
  <si>
    <t>92 123,00</t>
  </si>
  <si>
    <t>166 388,00</t>
  </si>
  <si>
    <t>74 265,00</t>
  </si>
  <si>
    <t>rodzaj = [osoba fizyczna]</t>
  </si>
  <si>
    <t>D.1 sam. cięż. &gt;3,5t &lt;=5,5t</t>
  </si>
  <si>
    <t>1 020,00</t>
  </si>
  <si>
    <t>D.10 sam. cięż. &gt;=31t 4 osie zaw.inne</t>
  </si>
  <si>
    <t>13 324,00</t>
  </si>
  <si>
    <t>2 264,00</t>
  </si>
  <si>
    <t>5 238,00</t>
  </si>
  <si>
    <t>8 119,00</t>
  </si>
  <si>
    <t>2 881,00</t>
  </si>
  <si>
    <t>D.11 ciągnik &gt;=12t &lt;18t 2 osie zaw.pneum.</t>
  </si>
  <si>
    <t>1 032,00</t>
  </si>
  <si>
    <t>1 255,00</t>
  </si>
  <si>
    <t>D.11 ciągnik &gt;=25t &lt;31t 2 osie zaw.pneum.</t>
  </si>
  <si>
    <t>99 813,00</t>
  </si>
  <si>
    <t>118 221,00</t>
  </si>
  <si>
    <t>18 408,00</t>
  </si>
  <si>
    <t>D.12 ciągnik &gt;=12t &lt;=40t 3 osie zaw.pneum.</t>
  </si>
  <si>
    <t>2 574,00</t>
  </si>
  <si>
    <t>1 963,00</t>
  </si>
  <si>
    <t>2 923,00</t>
  </si>
  <si>
    <t>4 084,00</t>
  </si>
  <si>
    <t>3 308,00</t>
  </si>
  <si>
    <t>2 834,00</t>
  </si>
  <si>
    <t>8 737,00</t>
  </si>
  <si>
    <t>5 903,00</t>
  </si>
  <si>
    <t>D.14 naczepa/przyczepa &gt;=12t &lt;28t 2 osie zaw.inne</t>
  </si>
  <si>
    <t>2 768,00</t>
  </si>
  <si>
    <t>9 532,00</t>
  </si>
  <si>
    <t>6 764,00</t>
  </si>
  <si>
    <t>D.14 naczepa/przyczepa &gt;=28t &lt;33t 2 osie zaw.pneum.</t>
  </si>
  <si>
    <t>1 451,00</t>
  </si>
  <si>
    <t>10 786,00</t>
  </si>
  <si>
    <t>18 574,00</t>
  </si>
  <si>
    <t>7 788,00</t>
  </si>
  <si>
    <t>4 964,00</t>
  </si>
  <si>
    <t>14 558,00</t>
  </si>
  <si>
    <t>9 594,00</t>
  </si>
  <si>
    <t>65 708,00</t>
  </si>
  <si>
    <t>138 301,00</t>
  </si>
  <si>
    <t>72 593,00</t>
  </si>
  <si>
    <t>D.15 naczepa/przyczepa &gt;12t &lt;38t 3 osie zaw.inne</t>
  </si>
  <si>
    <t>2 862,00</t>
  </si>
  <si>
    <t>3 162,00</t>
  </si>
  <si>
    <t>5 706,00</t>
  </si>
  <si>
    <t>10 779,00</t>
  </si>
  <si>
    <t>5 073,00</t>
  </si>
  <si>
    <t>2 796,00</t>
  </si>
  <si>
    <t>5 106,00</t>
  </si>
  <si>
    <t>2 310,00</t>
  </si>
  <si>
    <t>5 988,00</t>
  </si>
  <si>
    <t>12 252,00</t>
  </si>
  <si>
    <t>6 264,00</t>
  </si>
  <si>
    <t>21.</t>
  </si>
  <si>
    <t>1 990,00</t>
  </si>
  <si>
    <t>2 094,00</t>
  </si>
  <si>
    <t>22.</t>
  </si>
  <si>
    <t>5 927,00</t>
  </si>
  <si>
    <t>13 663,00</t>
  </si>
  <si>
    <t>7 736,00</t>
  </si>
  <si>
    <t>23.</t>
  </si>
  <si>
    <t>34 091,00</t>
  </si>
  <si>
    <t>47 767,00</t>
  </si>
  <si>
    <t>13 676,00</t>
  </si>
  <si>
    <t>24.</t>
  </si>
  <si>
    <t>10 140,00</t>
  </si>
  <si>
    <t>19 485,00</t>
  </si>
  <si>
    <t>9 345,00</t>
  </si>
  <si>
    <t>25.</t>
  </si>
  <si>
    <t>33 701,00</t>
  </si>
  <si>
    <t>65 275,00</t>
  </si>
  <si>
    <t>31 574,00</t>
  </si>
  <si>
    <t>26.</t>
  </si>
  <si>
    <t>D.9 sam. cięż. &gt;=12t &lt;17t 3 osie zaw.pneum.</t>
  </si>
  <si>
    <t>1 980,00</t>
  </si>
  <si>
    <t>1 917,00</t>
  </si>
  <si>
    <t>27.</t>
  </si>
  <si>
    <t>D.9 sam. cięż. &gt;=23t &lt;25t 3 osie zaw.inne</t>
  </si>
  <si>
    <t>4 790,00</t>
  </si>
  <si>
    <t>7 794,00</t>
  </si>
  <si>
    <t>3 004,00</t>
  </si>
  <si>
    <t>28.</t>
  </si>
  <si>
    <t>D.9 sam. cięż. &gt;=23t &lt;25t 3 osie zaw.pneum.</t>
  </si>
  <si>
    <t>2 058,00</t>
  </si>
  <si>
    <t>1 839,00</t>
  </si>
  <si>
    <t>29.</t>
  </si>
  <si>
    <t>D.9 sam. cięż. &gt;=25t 3 osie zaw.inne</t>
  </si>
  <si>
    <t>30.</t>
  </si>
  <si>
    <t>27 880,00</t>
  </si>
  <si>
    <t>51 960,00</t>
  </si>
  <si>
    <t>24 080,00</t>
  </si>
  <si>
    <t>354 295,00</t>
  </si>
  <si>
    <t>601 175,00</t>
  </si>
  <si>
    <t>246 880,00</t>
  </si>
  <si>
    <t>Stawka w 2023r.</t>
  </si>
  <si>
    <t>proponowana na 2024r. Podwyższona o 15%</t>
  </si>
  <si>
    <t>max na 2024r.</t>
  </si>
  <si>
    <t>dochody w 2024r.</t>
  </si>
  <si>
    <t>max.na 2024r.</t>
  </si>
  <si>
    <t>dwie osie od 25 ton - 31 ton - pneumatyczne</t>
  </si>
  <si>
    <t>trzy osie powyżej 40 ton pneumatyczne</t>
  </si>
  <si>
    <t>ŚRODKI TRANSPORTU - GMINA ROGOŹNO - OSOBY PRAWNE PROJEKT UCHWAŁ NA 2024r.</t>
  </si>
  <si>
    <t>proponowana na 2024r.</t>
  </si>
  <si>
    <t xml:space="preserve">proponowana na 2024r. </t>
  </si>
  <si>
    <t>ŚRODKI TRNSPORTU - GMINA ROGOŹNO - OSOBY FIZYCZNE PROJEKT UCHWAŁ NA 2024r.</t>
  </si>
  <si>
    <t>art. 10 pkt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</si>
</sst>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0" fontId="0" fillId="0" borderId="3" xfId="0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2" xfId="0" applyBorder="1"/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/>
    <xf numFmtId="0" fontId="0" fillId="0" borderId="14" xfId="0" applyBorder="1"/>
    <xf numFmtId="0" fontId="0" fillId="0" borderId="2" xfId="0" applyBorder="1"/>
    <xf numFmtId="4" fontId="0" fillId="0" borderId="2" xfId="0" applyNumberFormat="1" applyBorder="1"/>
    <xf numFmtId="3" fontId="0" fillId="0" borderId="2" xfId="0" applyNumberFormat="1" applyBorder="1"/>
    <xf numFmtId="0" fontId="1" fillId="0" borderId="4" xfId="0" applyFont="1" applyBorder="1"/>
    <xf numFmtId="0" fontId="1" fillId="0" borderId="5" xfId="0" applyFont="1" applyBorder="1"/>
    <xf numFmtId="1" fontId="1" fillId="0" borderId="5" xfId="0" applyNumberFormat="1" applyFont="1" applyBorder="1"/>
    <xf numFmtId="4" fontId="1" fillId="0" borderId="5" xfId="0" applyNumberFormat="1" applyFont="1" applyBorder="1"/>
    <xf numFmtId="3" fontId="1" fillId="0" borderId="6" xfId="0" applyNumberFormat="1" applyFont="1" applyBorder="1"/>
    <xf numFmtId="0" fontId="1" fillId="0" borderId="15" xfId="0" applyFont="1" applyBorder="1"/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wrapText="1"/>
    </xf>
    <xf numFmtId="3" fontId="1" fillId="0" borderId="16" xfId="0" applyNumberFormat="1" applyFont="1" applyBorder="1"/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5" fillId="0" borderId="1" xfId="0" applyFont="1" applyBorder="1"/>
    <xf numFmtId="4" fontId="5" fillId="0" borderId="1" xfId="0" applyNumberFormat="1" applyFont="1" applyBorder="1"/>
    <xf numFmtId="0" fontId="5" fillId="0" borderId="0" xfId="0" applyFont="1"/>
    <xf numFmtId="0" fontId="0" fillId="0" borderId="12" xfId="0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1" xfId="0" applyNumberFormat="1" applyFont="1" applyBorder="1"/>
    <xf numFmtId="4" fontId="0" fillId="0" borderId="2" xfId="0" applyNumberFormat="1" applyFont="1" applyBorder="1"/>
    <xf numFmtId="3" fontId="0" fillId="0" borderId="1" xfId="0" applyNumberFormat="1" applyFont="1" applyBorder="1"/>
    <xf numFmtId="0" fontId="7" fillId="0" borderId="7" xfId="0" applyFont="1" applyBorder="1" applyAlignment="1">
      <alignment vertical="top" wrapText="1"/>
    </xf>
    <xf numFmtId="0" fontId="7" fillId="0" borderId="8" xfId="0" applyFont="1" applyBorder="1"/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/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right"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horizontal="right" vertical="center" wrapText="1"/>
    </xf>
    <xf numFmtId="0" fontId="9" fillId="0" borderId="25" xfId="0" applyFont="1" applyBorder="1" applyAlignment="1">
      <alignment vertical="center" wrapText="1"/>
    </xf>
    <xf numFmtId="0" fontId="9" fillId="0" borderId="25" xfId="0" applyFont="1" applyBorder="1" applyAlignment="1">
      <alignment horizontal="right" vertical="center" wrapText="1"/>
    </xf>
    <xf numFmtId="0" fontId="9" fillId="0" borderId="26" xfId="0" applyFont="1" applyBorder="1" applyAlignment="1">
      <alignment horizontal="right" vertical="center" wrapText="1"/>
    </xf>
    <xf numFmtId="0" fontId="10" fillId="0" borderId="0" xfId="0" applyFont="1"/>
    <xf numFmtId="0" fontId="11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top"/>
    </xf>
    <xf numFmtId="0" fontId="11" fillId="0" borderId="6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9" xfId="0" applyFont="1" applyBorder="1"/>
    <xf numFmtId="0" fontId="7" fillId="0" borderId="7" xfId="0" applyFont="1" applyBorder="1" applyAlignment="1">
      <alignment wrapText="1"/>
    </xf>
    <xf numFmtId="0" fontId="7" fillId="0" borderId="3" xfId="0" applyFont="1" applyBorder="1"/>
    <xf numFmtId="0" fontId="7" fillId="0" borderId="1" xfId="0" applyFont="1" applyBorder="1"/>
    <xf numFmtId="4" fontId="7" fillId="0" borderId="1" xfId="0" applyNumberFormat="1" applyFont="1" applyBorder="1"/>
    <xf numFmtId="4" fontId="13" fillId="0" borderId="1" xfId="0" applyNumberFormat="1" applyFont="1" applyBorder="1"/>
    <xf numFmtId="0" fontId="7" fillId="0" borderId="12" xfId="0" applyFont="1" applyBorder="1"/>
    <xf numFmtId="0" fontId="7" fillId="0" borderId="8" xfId="0" applyFont="1" applyBorder="1" applyAlignment="1">
      <alignment wrapText="1"/>
    </xf>
    <xf numFmtId="0" fontId="13" fillId="0" borderId="1" xfId="0" applyFont="1" applyBorder="1"/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" xfId="0" applyFont="1" applyBorder="1"/>
    <xf numFmtId="4" fontId="7" fillId="0" borderId="2" xfId="0" applyNumberFormat="1" applyFont="1" applyBorder="1"/>
    <xf numFmtId="0" fontId="7" fillId="0" borderId="13" xfId="0" applyFont="1" applyBorder="1"/>
    <xf numFmtId="0" fontId="11" fillId="0" borderId="4" xfId="0" applyFont="1" applyBorder="1"/>
    <xf numFmtId="0" fontId="11" fillId="0" borderId="5" xfId="0" applyFont="1" applyBorder="1"/>
    <xf numFmtId="0" fontId="14" fillId="0" borderId="5" xfId="0" applyFont="1" applyBorder="1"/>
    <xf numFmtId="0" fontId="7" fillId="0" borderId="0" xfId="0" applyFont="1"/>
    <xf numFmtId="0" fontId="13" fillId="0" borderId="0" xfId="0" applyFont="1"/>
    <xf numFmtId="1" fontId="11" fillId="0" borderId="5" xfId="0" applyNumberFormat="1" applyFont="1" applyBorder="1"/>
    <xf numFmtId="4" fontId="11" fillId="0" borderId="5" xfId="0" applyNumberFormat="1" applyFont="1" applyBorder="1"/>
    <xf numFmtId="0" fontId="11" fillId="0" borderId="15" xfId="0" applyFont="1" applyBorder="1"/>
    <xf numFmtId="3" fontId="11" fillId="0" borderId="16" xfId="0" applyNumberFormat="1" applyFont="1" applyBorder="1"/>
    <xf numFmtId="3" fontId="7" fillId="0" borderId="1" xfId="0" applyNumberFormat="1" applyFont="1" applyBorder="1"/>
    <xf numFmtId="3" fontId="7" fillId="0" borderId="2" xfId="0" applyNumberFormat="1" applyFont="1" applyBorder="1"/>
    <xf numFmtId="3" fontId="11" fillId="0" borderId="6" xfId="0" applyNumberFormat="1" applyFont="1" applyBorder="1"/>
    <xf numFmtId="0" fontId="7" fillId="2" borderId="1" xfId="0" applyFont="1" applyFill="1" applyBorder="1"/>
    <xf numFmtId="0" fontId="13" fillId="2" borderId="1" xfId="0" applyFont="1" applyFill="1" applyBorder="1"/>
    <xf numFmtId="0" fontId="7" fillId="2" borderId="2" xfId="0" applyFont="1" applyFill="1" applyBorder="1"/>
    <xf numFmtId="0" fontId="0" fillId="2" borderId="3" xfId="0" applyFill="1" applyBorder="1"/>
    <xf numFmtId="0" fontId="0" fillId="2" borderId="1" xfId="0" applyFill="1" applyBorder="1"/>
    <xf numFmtId="0" fontId="5" fillId="2" borderId="1" xfId="0" applyFont="1" applyFill="1" applyBorder="1"/>
    <xf numFmtId="0" fontId="0" fillId="2" borderId="2" xfId="0" applyFill="1" applyBorder="1"/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9" workbookViewId="0">
      <selection sqref="A1:H34"/>
    </sheetView>
  </sheetViews>
  <sheetFormatPr defaultRowHeight="15" x14ac:dyDescent="0.25"/>
  <cols>
    <col min="2" max="2" width="58.7109375" customWidth="1"/>
    <col min="5" max="5" width="22.42578125" customWidth="1"/>
    <col min="7" max="7" width="10" bestFit="1" customWidth="1"/>
  </cols>
  <sheetData>
    <row r="1" spans="1:9" ht="19.5" thickBot="1" x14ac:dyDescent="0.3">
      <c r="A1" s="122" t="s">
        <v>0</v>
      </c>
      <c r="B1" s="122"/>
      <c r="C1" s="122"/>
      <c r="D1" s="122"/>
      <c r="E1" s="122"/>
      <c r="F1" s="122"/>
      <c r="G1" s="122"/>
      <c r="H1" s="122"/>
    </row>
    <row r="2" spans="1:9" ht="35.25" customHeight="1" thickBot="1" x14ac:dyDescent="0.3">
      <c r="A2" s="6" t="s">
        <v>1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8" t="s">
        <v>9</v>
      </c>
      <c r="I2" s="1"/>
    </row>
    <row r="3" spans="1:9" ht="30" x14ac:dyDescent="0.25">
      <c r="A3" s="12" t="s">
        <v>2</v>
      </c>
      <c r="B3" s="9" t="s">
        <v>32</v>
      </c>
      <c r="C3" s="5"/>
      <c r="D3" s="5"/>
      <c r="E3" s="5"/>
      <c r="F3" s="5"/>
      <c r="G3" s="5"/>
      <c r="H3" s="5"/>
    </row>
    <row r="4" spans="1:9" x14ac:dyDescent="0.25">
      <c r="A4" s="123" t="s">
        <v>10</v>
      </c>
      <c r="B4" s="10" t="s">
        <v>11</v>
      </c>
      <c r="C4" s="2">
        <v>5</v>
      </c>
      <c r="D4" s="3">
        <v>893</v>
      </c>
      <c r="E4" s="3">
        <f>D4*1.118</f>
        <v>998.37400000000014</v>
      </c>
      <c r="F4" s="3">
        <v>2042.19</v>
      </c>
      <c r="G4" s="3">
        <f>C4*D4</f>
        <v>4465</v>
      </c>
      <c r="H4" s="4">
        <f>C4*E4</f>
        <v>4991.8700000000008</v>
      </c>
    </row>
    <row r="5" spans="1:9" x14ac:dyDescent="0.25">
      <c r="A5" s="124"/>
      <c r="B5" s="10" t="s">
        <v>12</v>
      </c>
      <c r="C5" s="2">
        <v>1</v>
      </c>
      <c r="D5" s="3">
        <v>890</v>
      </c>
      <c r="E5" s="3">
        <f t="shared" ref="E5:E33" si="0">D5*1.118</f>
        <v>995.0200000000001</v>
      </c>
      <c r="F5" s="3">
        <v>2042.19</v>
      </c>
      <c r="G5" s="3">
        <f t="shared" ref="G5:G32" si="1">C5*D5</f>
        <v>890</v>
      </c>
      <c r="H5" s="4">
        <f t="shared" ref="H5:H32" si="2">C5*E5</f>
        <v>995.0200000000001</v>
      </c>
    </row>
    <row r="6" spans="1:9" x14ac:dyDescent="0.25">
      <c r="A6" s="13" t="s">
        <v>36</v>
      </c>
      <c r="B6" s="10" t="s">
        <v>13</v>
      </c>
      <c r="C6" s="2">
        <v>2</v>
      </c>
      <c r="D6" s="3">
        <v>806</v>
      </c>
      <c r="E6" s="3">
        <f t="shared" si="0"/>
        <v>901.10800000000006</v>
      </c>
      <c r="F6" s="3">
        <v>1701.84</v>
      </c>
      <c r="G6" s="3">
        <f t="shared" si="1"/>
        <v>1612</v>
      </c>
      <c r="H6" s="4">
        <f t="shared" si="2"/>
        <v>1802.2160000000001</v>
      </c>
    </row>
    <row r="7" spans="1:9" ht="61.5" customHeight="1" x14ac:dyDescent="0.25">
      <c r="A7" s="13" t="s">
        <v>14</v>
      </c>
      <c r="B7" s="11" t="s">
        <v>49</v>
      </c>
      <c r="C7" s="2"/>
      <c r="D7" s="3"/>
      <c r="E7" s="3"/>
      <c r="F7" s="3"/>
      <c r="G7" s="3">
        <f t="shared" si="1"/>
        <v>0</v>
      </c>
      <c r="H7" s="4">
        <f t="shared" si="2"/>
        <v>0</v>
      </c>
    </row>
    <row r="8" spans="1:9" x14ac:dyDescent="0.25">
      <c r="A8" s="125" t="s">
        <v>19</v>
      </c>
      <c r="B8" s="10" t="s">
        <v>15</v>
      </c>
      <c r="C8" s="2">
        <v>3</v>
      </c>
      <c r="D8" s="3">
        <v>1814</v>
      </c>
      <c r="E8" s="3">
        <f t="shared" si="0"/>
        <v>2028.0520000000001</v>
      </c>
      <c r="F8" s="3">
        <v>3897.01</v>
      </c>
      <c r="G8" s="3">
        <f t="shared" si="1"/>
        <v>5442</v>
      </c>
      <c r="H8" s="4">
        <f t="shared" si="2"/>
        <v>6084.1560000000009</v>
      </c>
    </row>
    <row r="9" spans="1:9" x14ac:dyDescent="0.25">
      <c r="A9" s="126"/>
      <c r="B9" s="10" t="s">
        <v>133</v>
      </c>
      <c r="C9" s="2">
        <v>2</v>
      </c>
      <c r="D9" s="3">
        <v>1800</v>
      </c>
      <c r="E9" s="3">
        <f t="shared" si="0"/>
        <v>2012.4</v>
      </c>
      <c r="F9" s="3">
        <v>3897.01</v>
      </c>
      <c r="G9" s="3">
        <f t="shared" si="1"/>
        <v>3600</v>
      </c>
      <c r="H9" s="4">
        <f t="shared" si="2"/>
        <v>4024.8</v>
      </c>
    </row>
    <row r="10" spans="1:9" x14ac:dyDescent="0.25">
      <c r="A10" s="120" t="s">
        <v>36</v>
      </c>
      <c r="B10" s="10" t="s">
        <v>139</v>
      </c>
      <c r="C10" s="2">
        <v>5</v>
      </c>
      <c r="D10" s="3">
        <v>1870</v>
      </c>
      <c r="E10" s="3">
        <f>D10*1.118</f>
        <v>2090.6600000000003</v>
      </c>
      <c r="F10" s="3">
        <v>3897.01</v>
      </c>
      <c r="G10" s="3">
        <f>C10*D10</f>
        <v>9350</v>
      </c>
      <c r="H10" s="4">
        <f>C10*E10</f>
        <v>10453.300000000001</v>
      </c>
    </row>
    <row r="11" spans="1:9" x14ac:dyDescent="0.25">
      <c r="A11" s="121"/>
      <c r="B11" s="10" t="s">
        <v>16</v>
      </c>
      <c r="C11" s="2"/>
      <c r="D11" s="3">
        <v>2142</v>
      </c>
      <c r="E11" s="3">
        <f t="shared" si="0"/>
        <v>2394.7560000000003</v>
      </c>
      <c r="F11" s="3">
        <v>3897.01</v>
      </c>
      <c r="G11" s="3">
        <f t="shared" si="1"/>
        <v>0</v>
      </c>
      <c r="H11" s="4">
        <f t="shared" si="2"/>
        <v>0</v>
      </c>
    </row>
    <row r="12" spans="1:9" x14ac:dyDescent="0.25">
      <c r="A12" s="13" t="s">
        <v>10</v>
      </c>
      <c r="B12" s="10" t="s">
        <v>34</v>
      </c>
      <c r="C12" s="2">
        <v>6</v>
      </c>
      <c r="D12" s="3">
        <v>2249</v>
      </c>
      <c r="E12" s="3">
        <f t="shared" si="0"/>
        <v>2514.3820000000001</v>
      </c>
      <c r="F12" s="3">
        <v>3897.01</v>
      </c>
      <c r="G12" s="3">
        <f t="shared" si="1"/>
        <v>13494</v>
      </c>
      <c r="H12" s="4">
        <f t="shared" si="2"/>
        <v>15086.292000000001</v>
      </c>
    </row>
    <row r="13" spans="1:9" x14ac:dyDescent="0.25">
      <c r="A13" s="13" t="s">
        <v>17</v>
      </c>
      <c r="B13" s="10" t="s">
        <v>18</v>
      </c>
      <c r="C13" s="2"/>
      <c r="D13" s="3"/>
      <c r="E13" s="3"/>
      <c r="F13" s="3"/>
      <c r="G13" s="3">
        <f t="shared" si="1"/>
        <v>0</v>
      </c>
      <c r="H13" s="4">
        <f t="shared" si="2"/>
        <v>0</v>
      </c>
    </row>
    <row r="14" spans="1:9" x14ac:dyDescent="0.25">
      <c r="A14" s="120" t="s">
        <v>19</v>
      </c>
      <c r="B14" s="10" t="s">
        <v>20</v>
      </c>
      <c r="C14" s="2">
        <v>11</v>
      </c>
      <c r="D14" s="3">
        <v>2275</v>
      </c>
      <c r="E14" s="3">
        <f t="shared" si="0"/>
        <v>2543.4500000000003</v>
      </c>
      <c r="F14" s="3">
        <v>3012.13</v>
      </c>
      <c r="G14" s="3">
        <f t="shared" si="1"/>
        <v>25025</v>
      </c>
      <c r="H14" s="4">
        <f t="shared" si="2"/>
        <v>27977.950000000004</v>
      </c>
    </row>
    <row r="15" spans="1:9" x14ac:dyDescent="0.25">
      <c r="A15" s="121"/>
      <c r="B15" s="10" t="s">
        <v>62</v>
      </c>
      <c r="C15" s="2">
        <v>1</v>
      </c>
      <c r="D15" s="3">
        <v>2303</v>
      </c>
      <c r="E15" s="3">
        <f t="shared" si="0"/>
        <v>2574.7540000000004</v>
      </c>
      <c r="F15" s="3">
        <v>3012.13</v>
      </c>
      <c r="G15" s="3">
        <f t="shared" si="1"/>
        <v>2303</v>
      </c>
      <c r="H15" s="4">
        <f t="shared" si="2"/>
        <v>2574.7540000000004</v>
      </c>
    </row>
    <row r="16" spans="1:9" x14ac:dyDescent="0.25">
      <c r="A16" s="120" t="s">
        <v>36</v>
      </c>
      <c r="B16" s="10" t="s">
        <v>21</v>
      </c>
      <c r="C16" s="2"/>
      <c r="D16" s="3">
        <v>2303</v>
      </c>
      <c r="E16" s="3">
        <f t="shared" si="0"/>
        <v>2574.7540000000004</v>
      </c>
      <c r="F16" s="3">
        <v>3012.13</v>
      </c>
      <c r="G16" s="3">
        <f t="shared" si="1"/>
        <v>0</v>
      </c>
      <c r="H16" s="4">
        <f t="shared" si="2"/>
        <v>0</v>
      </c>
    </row>
    <row r="17" spans="1:8" x14ac:dyDescent="0.25">
      <c r="A17" s="121"/>
      <c r="B17" s="10" t="s">
        <v>33</v>
      </c>
      <c r="C17" s="2">
        <v>3</v>
      </c>
      <c r="D17" s="3">
        <v>2341</v>
      </c>
      <c r="E17" s="3">
        <f t="shared" si="0"/>
        <v>2617.2380000000003</v>
      </c>
      <c r="F17" s="3">
        <v>3897.01</v>
      </c>
      <c r="G17" s="3">
        <f t="shared" si="1"/>
        <v>7023</v>
      </c>
      <c r="H17" s="4">
        <f t="shared" si="2"/>
        <v>7851.7140000000009</v>
      </c>
    </row>
    <row r="18" spans="1:8" x14ac:dyDescent="0.25">
      <c r="A18" s="13" t="s">
        <v>64</v>
      </c>
      <c r="B18" s="10" t="s">
        <v>35</v>
      </c>
      <c r="C18" s="2"/>
      <c r="D18" s="3"/>
      <c r="E18" s="3">
        <f t="shared" si="0"/>
        <v>0</v>
      </c>
      <c r="F18" s="3"/>
      <c r="G18" s="3">
        <f t="shared" si="1"/>
        <v>0</v>
      </c>
      <c r="H18" s="4">
        <f t="shared" si="2"/>
        <v>0</v>
      </c>
    </row>
    <row r="19" spans="1:8" x14ac:dyDescent="0.25">
      <c r="A19" s="13"/>
      <c r="B19" s="10" t="s">
        <v>22</v>
      </c>
      <c r="C19" s="2">
        <v>1</v>
      </c>
      <c r="D19" s="3">
        <v>347</v>
      </c>
      <c r="E19" s="3">
        <f t="shared" si="0"/>
        <v>387.94600000000003</v>
      </c>
      <c r="F19" s="3">
        <v>2042.19</v>
      </c>
      <c r="G19" s="3">
        <f t="shared" si="1"/>
        <v>347</v>
      </c>
      <c r="H19" s="4">
        <f t="shared" si="2"/>
        <v>387.94600000000003</v>
      </c>
    </row>
    <row r="20" spans="1:8" x14ac:dyDescent="0.25">
      <c r="A20" s="13" t="s">
        <v>68</v>
      </c>
      <c r="B20" s="10" t="s">
        <v>35</v>
      </c>
      <c r="C20" s="2"/>
      <c r="D20" s="3"/>
      <c r="E20" s="3"/>
      <c r="F20" s="3"/>
      <c r="G20" s="3"/>
      <c r="H20" s="4"/>
    </row>
    <row r="21" spans="1:8" x14ac:dyDescent="0.25">
      <c r="A21" s="14"/>
      <c r="B21" s="10" t="s">
        <v>23</v>
      </c>
      <c r="C21" s="2">
        <v>2</v>
      </c>
      <c r="D21" s="3">
        <v>574</v>
      </c>
      <c r="E21" s="3">
        <f t="shared" si="0"/>
        <v>641.73200000000008</v>
      </c>
      <c r="F21" s="3">
        <v>2382.52</v>
      </c>
      <c r="G21" s="3">
        <f t="shared" si="1"/>
        <v>1148</v>
      </c>
      <c r="H21" s="4">
        <f t="shared" si="2"/>
        <v>1283.4640000000002</v>
      </c>
    </row>
    <row r="22" spans="1:8" x14ac:dyDescent="0.25">
      <c r="A22" s="15"/>
      <c r="B22" s="10" t="s">
        <v>24</v>
      </c>
      <c r="C22" s="2">
        <v>1</v>
      </c>
      <c r="D22" s="3">
        <v>429</v>
      </c>
      <c r="E22" s="3">
        <f t="shared" si="0"/>
        <v>479.62200000000007</v>
      </c>
      <c r="F22" s="3">
        <v>2382.52</v>
      </c>
      <c r="G22" s="3">
        <f t="shared" si="1"/>
        <v>429</v>
      </c>
      <c r="H22" s="4">
        <f t="shared" si="2"/>
        <v>479.62200000000007</v>
      </c>
    </row>
    <row r="23" spans="1:8" x14ac:dyDescent="0.25">
      <c r="A23" s="14"/>
      <c r="B23" s="10" t="s">
        <v>25</v>
      </c>
      <c r="C23" s="2">
        <v>2</v>
      </c>
      <c r="D23" s="3">
        <v>691</v>
      </c>
      <c r="E23" s="3">
        <f t="shared" si="0"/>
        <v>772.53800000000012</v>
      </c>
      <c r="F23" s="3">
        <v>2382.52</v>
      </c>
      <c r="G23" s="3">
        <f t="shared" si="1"/>
        <v>1382</v>
      </c>
      <c r="H23" s="4">
        <f t="shared" si="2"/>
        <v>1545.0760000000002</v>
      </c>
    </row>
    <row r="24" spans="1:8" x14ac:dyDescent="0.25">
      <c r="A24" s="15"/>
      <c r="B24" s="10" t="s">
        <v>132</v>
      </c>
      <c r="C24" s="2">
        <v>2</v>
      </c>
      <c r="D24" s="3">
        <v>1564</v>
      </c>
      <c r="E24" s="3">
        <f t="shared" si="0"/>
        <v>1748.5520000000001</v>
      </c>
      <c r="F24" s="3">
        <v>3012.13</v>
      </c>
      <c r="G24" s="3">
        <f t="shared" si="1"/>
        <v>3128</v>
      </c>
      <c r="H24" s="4">
        <f t="shared" si="2"/>
        <v>3497.1040000000003</v>
      </c>
    </row>
    <row r="25" spans="1:8" x14ac:dyDescent="0.25">
      <c r="A25" s="13"/>
      <c r="B25" s="10" t="s">
        <v>26</v>
      </c>
      <c r="C25" s="2"/>
      <c r="D25" s="3"/>
      <c r="E25" s="3">
        <f t="shared" si="0"/>
        <v>0</v>
      </c>
      <c r="F25" s="3"/>
      <c r="G25" s="3">
        <f t="shared" si="1"/>
        <v>0</v>
      </c>
      <c r="H25" s="4">
        <f t="shared" si="2"/>
        <v>0</v>
      </c>
    </row>
    <row r="26" spans="1:8" x14ac:dyDescent="0.25">
      <c r="A26" s="13"/>
      <c r="B26" s="10" t="s">
        <v>27</v>
      </c>
      <c r="C26" s="2">
        <v>21</v>
      </c>
      <c r="D26" s="3">
        <v>1280</v>
      </c>
      <c r="E26" s="3">
        <f t="shared" si="0"/>
        <v>1431.0400000000002</v>
      </c>
      <c r="F26" s="3">
        <v>3012.13</v>
      </c>
      <c r="G26" s="3">
        <f t="shared" si="1"/>
        <v>26880</v>
      </c>
      <c r="H26" s="4">
        <f t="shared" si="2"/>
        <v>30051.840000000004</v>
      </c>
    </row>
    <row r="27" spans="1:8" x14ac:dyDescent="0.25">
      <c r="A27" s="13"/>
      <c r="B27" s="10" t="s">
        <v>28</v>
      </c>
      <c r="C27" s="2">
        <v>2</v>
      </c>
      <c r="D27" s="3">
        <v>919</v>
      </c>
      <c r="E27" s="3">
        <f t="shared" si="0"/>
        <v>1027.442</v>
      </c>
      <c r="F27" s="3">
        <v>3012.13</v>
      </c>
      <c r="G27" s="3">
        <f t="shared" si="1"/>
        <v>1838</v>
      </c>
      <c r="H27" s="4">
        <f t="shared" si="2"/>
        <v>2054.884</v>
      </c>
    </row>
    <row r="28" spans="1:8" x14ac:dyDescent="0.25">
      <c r="A28" s="13"/>
      <c r="B28" s="10" t="s">
        <v>29</v>
      </c>
      <c r="C28" s="2"/>
      <c r="D28" s="3">
        <v>1280</v>
      </c>
      <c r="E28" s="3">
        <f t="shared" si="0"/>
        <v>1431.0400000000002</v>
      </c>
      <c r="F28" s="3">
        <v>3012.13</v>
      </c>
      <c r="G28" s="3">
        <f t="shared" si="1"/>
        <v>0</v>
      </c>
      <c r="H28" s="4">
        <f t="shared" si="2"/>
        <v>0</v>
      </c>
    </row>
    <row r="29" spans="1:8" x14ac:dyDescent="0.25">
      <c r="A29" s="13"/>
      <c r="B29" s="10" t="s">
        <v>30</v>
      </c>
      <c r="C29" s="2">
        <v>2</v>
      </c>
      <c r="D29" s="3">
        <v>1741</v>
      </c>
      <c r="E29" s="3">
        <f t="shared" si="0"/>
        <v>1946.4380000000001</v>
      </c>
      <c r="F29" s="3"/>
      <c r="G29" s="3">
        <f t="shared" si="1"/>
        <v>3482</v>
      </c>
      <c r="H29" s="4">
        <f t="shared" si="2"/>
        <v>3892.8760000000002</v>
      </c>
    </row>
    <row r="30" spans="1:8" x14ac:dyDescent="0.25">
      <c r="A30" s="13" t="s">
        <v>79</v>
      </c>
      <c r="B30" s="10" t="s">
        <v>131</v>
      </c>
      <c r="C30" s="2"/>
      <c r="D30" s="3"/>
      <c r="E30" s="3">
        <f t="shared" si="0"/>
        <v>0</v>
      </c>
      <c r="F30" s="3">
        <v>3048.71</v>
      </c>
      <c r="G30" s="3">
        <f t="shared" si="1"/>
        <v>0</v>
      </c>
      <c r="H30" s="4">
        <f t="shared" si="2"/>
        <v>0</v>
      </c>
    </row>
    <row r="31" spans="1:8" x14ac:dyDescent="0.25">
      <c r="A31" s="13"/>
      <c r="B31" s="10" t="s">
        <v>81</v>
      </c>
      <c r="C31" s="2">
        <v>1</v>
      </c>
      <c r="D31" s="3">
        <v>936</v>
      </c>
      <c r="E31" s="3">
        <f t="shared" si="0"/>
        <v>1046.4480000000001</v>
      </c>
      <c r="F31" s="3">
        <v>2411.44</v>
      </c>
      <c r="G31" s="3">
        <f t="shared" si="1"/>
        <v>936</v>
      </c>
      <c r="H31" s="4">
        <f t="shared" si="2"/>
        <v>1046.4480000000001</v>
      </c>
    </row>
    <row r="32" spans="1:8" ht="15.75" thickBot="1" x14ac:dyDescent="0.3">
      <c r="A32" s="13"/>
      <c r="B32" s="17" t="s">
        <v>140</v>
      </c>
      <c r="C32" s="18">
        <v>1</v>
      </c>
      <c r="D32" s="19">
        <v>1946</v>
      </c>
      <c r="E32" s="19">
        <f t="shared" si="0"/>
        <v>2175.6280000000002</v>
      </c>
      <c r="F32" s="19">
        <v>3048.71</v>
      </c>
      <c r="G32" s="19">
        <f t="shared" si="1"/>
        <v>1946</v>
      </c>
      <c r="H32" s="20">
        <f t="shared" si="2"/>
        <v>2175.6280000000002</v>
      </c>
    </row>
    <row r="33" spans="1:8" ht="15.75" thickBot="1" x14ac:dyDescent="0.3">
      <c r="A33" s="16"/>
      <c r="B33" s="21" t="s">
        <v>31</v>
      </c>
      <c r="C33" s="22">
        <f>SUM(C3:C32)</f>
        <v>74</v>
      </c>
      <c r="D33" s="22"/>
      <c r="E33" s="23">
        <f t="shared" si="0"/>
        <v>0</v>
      </c>
      <c r="F33" s="22"/>
      <c r="G33" s="24">
        <f>SUM(G4:G32)</f>
        <v>114720</v>
      </c>
      <c r="H33" s="25">
        <f>SUM(H4:H32)</f>
        <v>128256.96000000005</v>
      </c>
    </row>
    <row r="34" spans="1:8" ht="15.75" thickBot="1" x14ac:dyDescent="0.3">
      <c r="F34" s="26" t="s">
        <v>138</v>
      </c>
      <c r="G34" s="36">
        <f>H33-G33</f>
        <v>13536.96000000005</v>
      </c>
    </row>
  </sheetData>
  <mergeCells count="6">
    <mergeCell ref="A16:A17"/>
    <mergeCell ref="A1:H1"/>
    <mergeCell ref="A4:A5"/>
    <mergeCell ref="A8:A9"/>
    <mergeCell ref="A10:A11"/>
    <mergeCell ref="A14:A1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25" workbookViewId="0">
      <selection sqref="A1:H46"/>
    </sheetView>
  </sheetViews>
  <sheetFormatPr defaultRowHeight="15" x14ac:dyDescent="0.25"/>
  <cols>
    <col min="1" max="1" width="6.7109375" customWidth="1"/>
    <col min="2" max="2" width="51.7109375" customWidth="1"/>
    <col min="4" max="4" width="9.140625" customWidth="1"/>
    <col min="5" max="5" width="21.28515625" customWidth="1"/>
    <col min="7" max="8" width="10" bestFit="1" customWidth="1"/>
  </cols>
  <sheetData>
    <row r="1" spans="1:8" ht="19.5" thickBot="1" x14ac:dyDescent="0.3">
      <c r="A1" s="128" t="s">
        <v>37</v>
      </c>
      <c r="B1" s="128"/>
      <c r="C1" s="128"/>
      <c r="D1" s="128"/>
      <c r="E1" s="128"/>
      <c r="F1" s="128"/>
      <c r="G1" s="128"/>
      <c r="H1" s="128"/>
    </row>
    <row r="2" spans="1:8" ht="34.5" customHeight="1" thickBot="1" x14ac:dyDescent="0.3">
      <c r="A2" s="27" t="s">
        <v>1</v>
      </c>
      <c r="B2" s="28" t="s">
        <v>40</v>
      </c>
      <c r="C2" s="29" t="s">
        <v>41</v>
      </c>
      <c r="D2" s="30" t="s">
        <v>5</v>
      </c>
      <c r="E2" s="30" t="s">
        <v>6</v>
      </c>
      <c r="F2" s="30" t="s">
        <v>42</v>
      </c>
      <c r="G2" s="30" t="s">
        <v>8</v>
      </c>
      <c r="H2" s="31" t="s">
        <v>43</v>
      </c>
    </row>
    <row r="3" spans="1:8" ht="30" x14ac:dyDescent="0.25">
      <c r="A3" s="12" t="s">
        <v>2</v>
      </c>
      <c r="B3" s="32" t="s">
        <v>39</v>
      </c>
      <c r="C3" s="5"/>
      <c r="D3" s="5"/>
      <c r="E3" s="5"/>
      <c r="F3" s="5"/>
      <c r="G3" s="5"/>
      <c r="H3" s="5"/>
    </row>
    <row r="4" spans="1:8" x14ac:dyDescent="0.25">
      <c r="A4" s="13" t="s">
        <v>38</v>
      </c>
      <c r="B4" s="10" t="s">
        <v>44</v>
      </c>
      <c r="C4" s="2">
        <v>1</v>
      </c>
      <c r="D4" s="3">
        <v>693</v>
      </c>
      <c r="E4" s="3">
        <f>D4*1.118</f>
        <v>774.77400000000011</v>
      </c>
      <c r="F4" s="3">
        <v>1020.16</v>
      </c>
      <c r="G4" s="3">
        <f>C4*D4</f>
        <v>693</v>
      </c>
      <c r="H4" s="4">
        <f>C4*E4</f>
        <v>774.77400000000011</v>
      </c>
    </row>
    <row r="5" spans="1:8" x14ac:dyDescent="0.25">
      <c r="A5" s="127" t="s">
        <v>36</v>
      </c>
      <c r="B5" s="10" t="s">
        <v>45</v>
      </c>
      <c r="C5" s="2">
        <v>6</v>
      </c>
      <c r="D5" s="3">
        <v>806</v>
      </c>
      <c r="E5" s="3">
        <f t="shared" ref="E5:E44" si="0">D5*1.118</f>
        <v>901.10800000000006</v>
      </c>
      <c r="F5" s="3">
        <v>1701.84</v>
      </c>
      <c r="G5" s="3">
        <f t="shared" ref="G5:G44" si="1">C5*D5</f>
        <v>4836</v>
      </c>
      <c r="H5" s="4">
        <f t="shared" ref="H5:H44" si="2">C5*E5</f>
        <v>5406.6480000000001</v>
      </c>
    </row>
    <row r="6" spans="1:8" x14ac:dyDescent="0.25">
      <c r="A6" s="127"/>
      <c r="B6" s="10" t="s">
        <v>46</v>
      </c>
      <c r="C6" s="2">
        <v>4</v>
      </c>
      <c r="D6" s="3">
        <v>834</v>
      </c>
      <c r="E6" s="3">
        <f t="shared" si="0"/>
        <v>932.41200000000003</v>
      </c>
      <c r="F6" s="3">
        <v>1701.84</v>
      </c>
      <c r="G6" s="3">
        <f t="shared" si="1"/>
        <v>3336</v>
      </c>
      <c r="H6" s="4">
        <f t="shared" si="2"/>
        <v>3729.6480000000001</v>
      </c>
    </row>
    <row r="7" spans="1:8" x14ac:dyDescent="0.25">
      <c r="A7" s="129" t="s">
        <v>10</v>
      </c>
      <c r="B7" s="10" t="s">
        <v>47</v>
      </c>
      <c r="C7" s="2">
        <v>7</v>
      </c>
      <c r="D7" s="3">
        <v>893</v>
      </c>
      <c r="E7" s="3">
        <f t="shared" si="0"/>
        <v>998.37400000000014</v>
      </c>
      <c r="F7" s="3">
        <v>2042.19</v>
      </c>
      <c r="G7" s="3">
        <f t="shared" si="1"/>
        <v>6251</v>
      </c>
      <c r="H7" s="4">
        <f t="shared" si="2"/>
        <v>6988.6180000000013</v>
      </c>
    </row>
    <row r="8" spans="1:8" x14ac:dyDescent="0.25">
      <c r="A8" s="129"/>
      <c r="B8" s="10" t="s">
        <v>48</v>
      </c>
      <c r="C8" s="2">
        <v>5</v>
      </c>
      <c r="D8" s="3">
        <v>890</v>
      </c>
      <c r="E8" s="3">
        <f t="shared" si="0"/>
        <v>995.0200000000001</v>
      </c>
      <c r="F8" s="3">
        <v>2042.19</v>
      </c>
      <c r="G8" s="3">
        <f t="shared" si="1"/>
        <v>4450</v>
      </c>
      <c r="H8" s="4">
        <f t="shared" si="2"/>
        <v>4975.1000000000004</v>
      </c>
    </row>
    <row r="9" spans="1:8" ht="60.75" customHeight="1" x14ac:dyDescent="0.25">
      <c r="A9" s="34" t="s">
        <v>14</v>
      </c>
      <c r="B9" s="33" t="s">
        <v>49</v>
      </c>
      <c r="C9" s="2"/>
      <c r="D9" s="3"/>
      <c r="E9" s="3"/>
      <c r="F9" s="3"/>
      <c r="G9" s="3">
        <f t="shared" si="1"/>
        <v>0</v>
      </c>
      <c r="H9" s="4">
        <f t="shared" si="2"/>
        <v>0</v>
      </c>
    </row>
    <row r="10" spans="1:8" x14ac:dyDescent="0.25">
      <c r="A10" s="13"/>
      <c r="B10" s="10" t="s">
        <v>50</v>
      </c>
      <c r="C10" s="2"/>
      <c r="D10" s="3">
        <v>1681</v>
      </c>
      <c r="E10" s="3">
        <f t="shared" si="0"/>
        <v>1879.3580000000002</v>
      </c>
      <c r="F10" s="3">
        <v>3897.01</v>
      </c>
      <c r="G10" s="3">
        <f t="shared" si="1"/>
        <v>0</v>
      </c>
      <c r="H10" s="4">
        <f t="shared" si="2"/>
        <v>0</v>
      </c>
    </row>
    <row r="11" spans="1:8" x14ac:dyDescent="0.25">
      <c r="A11" s="13"/>
      <c r="B11" s="10" t="s">
        <v>51</v>
      </c>
      <c r="C11" s="2">
        <v>21</v>
      </c>
      <c r="D11" s="3">
        <v>1800</v>
      </c>
      <c r="E11" s="3">
        <f t="shared" si="0"/>
        <v>2012.4</v>
      </c>
      <c r="F11" s="3">
        <v>3897.01</v>
      </c>
      <c r="G11" s="3">
        <f t="shared" si="1"/>
        <v>37800</v>
      </c>
      <c r="H11" s="4">
        <f t="shared" si="2"/>
        <v>42260.4</v>
      </c>
    </row>
    <row r="12" spans="1:8" x14ac:dyDescent="0.25">
      <c r="A12" s="13"/>
      <c r="B12" s="10" t="s">
        <v>52</v>
      </c>
      <c r="C12" s="2">
        <v>5</v>
      </c>
      <c r="D12" s="3">
        <v>1814</v>
      </c>
      <c r="E12" s="3">
        <f t="shared" si="0"/>
        <v>2028.0520000000001</v>
      </c>
      <c r="F12" s="3">
        <v>3897.01</v>
      </c>
      <c r="G12" s="3">
        <f t="shared" si="1"/>
        <v>9070</v>
      </c>
      <c r="H12" s="4">
        <f t="shared" si="2"/>
        <v>10140.26</v>
      </c>
    </row>
    <row r="13" spans="1:8" x14ac:dyDescent="0.25">
      <c r="A13" s="13"/>
      <c r="B13" s="10" t="s">
        <v>135</v>
      </c>
      <c r="C13" s="2">
        <v>1</v>
      </c>
      <c r="D13" s="3">
        <v>1771</v>
      </c>
      <c r="E13" s="3">
        <f t="shared" si="0"/>
        <v>1979.9780000000003</v>
      </c>
      <c r="F13" s="3">
        <v>3897.01</v>
      </c>
      <c r="G13" s="3">
        <f t="shared" si="1"/>
        <v>1771</v>
      </c>
      <c r="H13" s="4">
        <f t="shared" si="2"/>
        <v>1979.9780000000003</v>
      </c>
    </row>
    <row r="14" spans="1:8" x14ac:dyDescent="0.25">
      <c r="A14" s="13"/>
      <c r="B14" s="10" t="s">
        <v>53</v>
      </c>
      <c r="C14" s="2"/>
      <c r="D14" s="3"/>
      <c r="E14" s="3"/>
      <c r="F14" s="3"/>
      <c r="G14" s="3">
        <f t="shared" si="1"/>
        <v>0</v>
      </c>
      <c r="H14" s="4">
        <f t="shared" si="2"/>
        <v>0</v>
      </c>
    </row>
    <row r="15" spans="1:8" x14ac:dyDescent="0.25">
      <c r="A15" s="13"/>
      <c r="B15" s="10" t="s">
        <v>54</v>
      </c>
      <c r="C15" s="2"/>
      <c r="D15" s="3">
        <v>1841</v>
      </c>
      <c r="E15" s="3">
        <f t="shared" si="0"/>
        <v>2058.2380000000003</v>
      </c>
      <c r="F15" s="3">
        <v>3897.01</v>
      </c>
      <c r="G15" s="3">
        <f t="shared" si="1"/>
        <v>0</v>
      </c>
      <c r="H15" s="4">
        <f t="shared" si="2"/>
        <v>0</v>
      </c>
    </row>
    <row r="16" spans="1:8" x14ac:dyDescent="0.25">
      <c r="A16" s="13"/>
      <c r="B16" s="10" t="s">
        <v>136</v>
      </c>
      <c r="C16" s="2">
        <v>2</v>
      </c>
      <c r="D16" s="3">
        <v>1841</v>
      </c>
      <c r="E16" s="3">
        <f t="shared" si="0"/>
        <v>2058.2380000000003</v>
      </c>
      <c r="F16" s="3">
        <v>3897.01</v>
      </c>
      <c r="G16" s="3">
        <f t="shared" si="1"/>
        <v>3682</v>
      </c>
      <c r="H16" s="4">
        <f t="shared" si="2"/>
        <v>4116.4760000000006</v>
      </c>
    </row>
    <row r="17" spans="1:8" x14ac:dyDescent="0.25">
      <c r="A17" s="13"/>
      <c r="B17" s="10" t="s">
        <v>55</v>
      </c>
      <c r="C17" s="2">
        <v>3</v>
      </c>
      <c r="D17" s="3">
        <v>2142</v>
      </c>
      <c r="E17" s="3">
        <f t="shared" si="0"/>
        <v>2394.7560000000003</v>
      </c>
      <c r="F17" s="3">
        <v>3897.01</v>
      </c>
      <c r="G17" s="3">
        <f t="shared" si="1"/>
        <v>6426</v>
      </c>
      <c r="H17" s="4">
        <f t="shared" si="2"/>
        <v>7184.2680000000009</v>
      </c>
    </row>
    <row r="18" spans="1:8" x14ac:dyDescent="0.25">
      <c r="A18" s="13"/>
      <c r="B18" s="10" t="s">
        <v>137</v>
      </c>
      <c r="C18" s="2">
        <v>1</v>
      </c>
      <c r="D18" s="3">
        <v>2142</v>
      </c>
      <c r="E18" s="3">
        <f t="shared" si="0"/>
        <v>2394.7560000000003</v>
      </c>
      <c r="F18" s="3">
        <v>3897.01</v>
      </c>
      <c r="G18" s="3">
        <f t="shared" si="1"/>
        <v>2142</v>
      </c>
      <c r="H18" s="4">
        <f t="shared" si="2"/>
        <v>2394.7560000000003</v>
      </c>
    </row>
    <row r="19" spans="1:8" x14ac:dyDescent="0.25">
      <c r="A19" s="13"/>
      <c r="B19" s="10" t="s">
        <v>56</v>
      </c>
      <c r="C19" s="2">
        <v>12</v>
      </c>
      <c r="D19" s="3">
        <v>1870</v>
      </c>
      <c r="E19" s="3">
        <f t="shared" si="0"/>
        <v>2090.6600000000003</v>
      </c>
      <c r="F19" s="3">
        <v>3897.01</v>
      </c>
      <c r="G19" s="3">
        <f t="shared" si="1"/>
        <v>22440</v>
      </c>
      <c r="H19" s="4">
        <f t="shared" si="2"/>
        <v>25087.920000000006</v>
      </c>
    </row>
    <row r="20" spans="1:8" x14ac:dyDescent="0.25">
      <c r="A20" s="35"/>
      <c r="B20" s="10" t="s">
        <v>57</v>
      </c>
      <c r="C20" s="2">
        <v>3</v>
      </c>
      <c r="D20" s="3">
        <v>2249</v>
      </c>
      <c r="E20" s="3">
        <f t="shared" si="0"/>
        <v>2514.3820000000001</v>
      </c>
      <c r="F20" s="3">
        <v>3897.01</v>
      </c>
      <c r="G20" s="3">
        <f t="shared" si="1"/>
        <v>6747</v>
      </c>
      <c r="H20" s="4">
        <f t="shared" si="2"/>
        <v>7543.1460000000006</v>
      </c>
    </row>
    <row r="21" spans="1:8" x14ac:dyDescent="0.25">
      <c r="A21" s="35"/>
      <c r="B21" s="10" t="s">
        <v>58</v>
      </c>
      <c r="C21" s="2">
        <v>4</v>
      </c>
      <c r="D21" s="3">
        <v>2979</v>
      </c>
      <c r="E21" s="3">
        <f t="shared" si="0"/>
        <v>3330.5220000000004</v>
      </c>
      <c r="F21" s="3">
        <v>3897.01</v>
      </c>
      <c r="G21" s="3">
        <f t="shared" si="1"/>
        <v>11916</v>
      </c>
      <c r="H21" s="4">
        <f t="shared" si="2"/>
        <v>13322.088000000002</v>
      </c>
    </row>
    <row r="22" spans="1:8" x14ac:dyDescent="0.25">
      <c r="A22" s="13" t="s">
        <v>17</v>
      </c>
      <c r="B22" s="10" t="s">
        <v>18</v>
      </c>
      <c r="C22" s="2"/>
      <c r="D22" s="3"/>
      <c r="E22" s="3"/>
      <c r="F22" s="3"/>
      <c r="G22" s="3">
        <f t="shared" si="1"/>
        <v>0</v>
      </c>
      <c r="H22" s="4">
        <f t="shared" si="2"/>
        <v>0</v>
      </c>
    </row>
    <row r="23" spans="1:8" x14ac:dyDescent="0.25">
      <c r="A23" s="129" t="s">
        <v>19</v>
      </c>
      <c r="B23" s="10" t="s">
        <v>59</v>
      </c>
      <c r="C23" s="2">
        <v>1</v>
      </c>
      <c r="D23" s="3">
        <v>2216</v>
      </c>
      <c r="E23" s="3">
        <f t="shared" si="0"/>
        <v>2477.4880000000003</v>
      </c>
      <c r="F23" s="3">
        <v>3012.13</v>
      </c>
      <c r="G23" s="3">
        <f t="shared" si="1"/>
        <v>2216</v>
      </c>
      <c r="H23" s="4">
        <f t="shared" si="2"/>
        <v>2477.4880000000003</v>
      </c>
    </row>
    <row r="24" spans="1:8" x14ac:dyDescent="0.25">
      <c r="A24" s="129"/>
      <c r="B24" s="10" t="s">
        <v>60</v>
      </c>
      <c r="C24" s="2"/>
      <c r="D24" s="3"/>
      <c r="E24" s="3"/>
      <c r="F24" s="3"/>
      <c r="G24" s="3">
        <f t="shared" si="1"/>
        <v>0</v>
      </c>
      <c r="H24" s="4">
        <f t="shared" si="2"/>
        <v>0</v>
      </c>
    </row>
    <row r="25" spans="1:8" x14ac:dyDescent="0.25">
      <c r="A25" s="129"/>
      <c r="B25" s="10" t="s">
        <v>61</v>
      </c>
      <c r="C25" s="2">
        <v>45</v>
      </c>
      <c r="D25" s="3">
        <v>2275</v>
      </c>
      <c r="E25" s="3">
        <f t="shared" si="0"/>
        <v>2543.4500000000003</v>
      </c>
      <c r="F25" s="3">
        <v>3012.13</v>
      </c>
      <c r="G25" s="3">
        <f t="shared" si="1"/>
        <v>102375</v>
      </c>
      <c r="H25" s="4">
        <f t="shared" si="2"/>
        <v>114455.25000000001</v>
      </c>
    </row>
    <row r="26" spans="1:8" x14ac:dyDescent="0.25">
      <c r="A26" s="129"/>
      <c r="B26" s="10" t="s">
        <v>62</v>
      </c>
      <c r="C26" s="2"/>
      <c r="D26" s="3"/>
      <c r="E26" s="3"/>
      <c r="F26" s="3">
        <v>3012.13</v>
      </c>
      <c r="G26" s="3">
        <f t="shared" si="1"/>
        <v>0</v>
      </c>
      <c r="H26" s="4">
        <f t="shared" si="2"/>
        <v>0</v>
      </c>
    </row>
    <row r="27" spans="1:8" x14ac:dyDescent="0.25">
      <c r="A27" s="129"/>
      <c r="B27" s="10" t="s">
        <v>63</v>
      </c>
      <c r="C27" s="2">
        <v>1</v>
      </c>
      <c r="D27" s="3">
        <v>2302</v>
      </c>
      <c r="E27" s="3">
        <f t="shared" si="0"/>
        <v>2573.6360000000004</v>
      </c>
      <c r="F27" s="3">
        <v>3012.13</v>
      </c>
      <c r="G27" s="3">
        <f t="shared" si="1"/>
        <v>2302</v>
      </c>
      <c r="H27" s="4">
        <f t="shared" si="2"/>
        <v>2573.6360000000004</v>
      </c>
    </row>
    <row r="28" spans="1:8" x14ac:dyDescent="0.25">
      <c r="A28" s="13" t="s">
        <v>64</v>
      </c>
      <c r="B28" s="10" t="s">
        <v>65</v>
      </c>
      <c r="C28" s="2"/>
      <c r="D28" s="3"/>
      <c r="E28" s="3"/>
      <c r="F28" s="3"/>
      <c r="G28" s="3">
        <f t="shared" si="1"/>
        <v>0</v>
      </c>
      <c r="H28" s="4">
        <f t="shared" si="2"/>
        <v>0</v>
      </c>
    </row>
    <row r="29" spans="1:8" x14ac:dyDescent="0.25">
      <c r="A29" s="13"/>
      <c r="B29" s="10" t="s">
        <v>66</v>
      </c>
      <c r="C29" s="2"/>
      <c r="D29" s="3"/>
      <c r="E29" s="3"/>
      <c r="F29" s="3"/>
      <c r="G29" s="3">
        <f t="shared" si="1"/>
        <v>0</v>
      </c>
      <c r="H29" s="4">
        <f t="shared" si="2"/>
        <v>0</v>
      </c>
    </row>
    <row r="30" spans="1:8" x14ac:dyDescent="0.25">
      <c r="A30" s="13"/>
      <c r="B30" s="10" t="s">
        <v>67</v>
      </c>
      <c r="C30" s="2">
        <v>3</v>
      </c>
      <c r="D30" s="3">
        <v>347</v>
      </c>
      <c r="E30" s="3">
        <f t="shared" si="0"/>
        <v>387.94600000000003</v>
      </c>
      <c r="F30" s="3">
        <v>2042.19</v>
      </c>
      <c r="G30" s="3">
        <f t="shared" si="1"/>
        <v>1041</v>
      </c>
      <c r="H30" s="4">
        <f t="shared" si="2"/>
        <v>1163.8380000000002</v>
      </c>
    </row>
    <row r="31" spans="1:8" x14ac:dyDescent="0.25">
      <c r="A31" s="13" t="s">
        <v>68</v>
      </c>
      <c r="B31" s="10" t="s">
        <v>69</v>
      </c>
      <c r="C31" s="2"/>
      <c r="D31" s="3"/>
      <c r="E31" s="3"/>
      <c r="F31" s="3"/>
      <c r="G31" s="3">
        <f t="shared" si="1"/>
        <v>0</v>
      </c>
      <c r="H31" s="4">
        <f t="shared" si="2"/>
        <v>0</v>
      </c>
    </row>
    <row r="32" spans="1:8" x14ac:dyDescent="0.25">
      <c r="A32" s="127" t="s">
        <v>19</v>
      </c>
      <c r="B32" s="10" t="s">
        <v>70</v>
      </c>
      <c r="C32" s="2">
        <v>3</v>
      </c>
      <c r="D32" s="3">
        <v>429</v>
      </c>
      <c r="E32" s="3">
        <f t="shared" si="0"/>
        <v>479.62200000000007</v>
      </c>
      <c r="F32" s="3">
        <v>2382.52</v>
      </c>
      <c r="G32" s="3">
        <f t="shared" si="1"/>
        <v>1287</v>
      </c>
      <c r="H32" s="4">
        <f t="shared" si="2"/>
        <v>1438.8660000000002</v>
      </c>
    </row>
    <row r="33" spans="1:8" x14ac:dyDescent="0.25">
      <c r="A33" s="127"/>
      <c r="B33" s="10" t="s">
        <v>71</v>
      </c>
      <c r="C33" s="2"/>
      <c r="D33" s="3"/>
      <c r="E33" s="3"/>
      <c r="F33" s="3"/>
      <c r="G33" s="3">
        <f t="shared" si="1"/>
        <v>0</v>
      </c>
      <c r="H33" s="4">
        <f t="shared" si="2"/>
        <v>0</v>
      </c>
    </row>
    <row r="34" spans="1:8" x14ac:dyDescent="0.25">
      <c r="A34" s="127"/>
      <c r="B34" s="10" t="s">
        <v>72</v>
      </c>
      <c r="C34" s="2">
        <v>4</v>
      </c>
      <c r="D34" s="3">
        <v>691</v>
      </c>
      <c r="E34" s="3">
        <f t="shared" si="0"/>
        <v>772.53800000000012</v>
      </c>
      <c r="F34" s="3">
        <v>2382.52</v>
      </c>
      <c r="G34" s="3">
        <f t="shared" si="1"/>
        <v>2764</v>
      </c>
      <c r="H34" s="4">
        <f t="shared" si="2"/>
        <v>3090.1520000000005</v>
      </c>
    </row>
    <row r="35" spans="1:8" x14ac:dyDescent="0.25">
      <c r="A35" s="127"/>
      <c r="B35" s="10" t="s">
        <v>73</v>
      </c>
      <c r="C35" s="2">
        <v>2</v>
      </c>
      <c r="D35" s="3">
        <v>619</v>
      </c>
      <c r="E35" s="3">
        <f t="shared" si="0"/>
        <v>692.04200000000003</v>
      </c>
      <c r="F35" s="3">
        <v>2382.52</v>
      </c>
      <c r="G35" s="3">
        <f t="shared" si="1"/>
        <v>1238</v>
      </c>
      <c r="H35" s="4">
        <f t="shared" si="2"/>
        <v>1384.0840000000001</v>
      </c>
    </row>
    <row r="36" spans="1:8" x14ac:dyDescent="0.25">
      <c r="A36" s="127"/>
      <c r="B36" s="10" t="s">
        <v>74</v>
      </c>
      <c r="C36" s="2">
        <v>1</v>
      </c>
      <c r="D36" s="3">
        <v>834</v>
      </c>
      <c r="E36" s="3">
        <f t="shared" si="0"/>
        <v>932.41200000000003</v>
      </c>
      <c r="F36" s="3">
        <v>2382.52</v>
      </c>
      <c r="G36" s="3">
        <f t="shared" si="1"/>
        <v>834</v>
      </c>
      <c r="H36" s="4">
        <f t="shared" si="2"/>
        <v>932.41200000000003</v>
      </c>
    </row>
    <row r="37" spans="1:8" x14ac:dyDescent="0.25">
      <c r="A37" s="127"/>
      <c r="B37" s="10" t="s">
        <v>75</v>
      </c>
      <c r="C37" s="2">
        <v>1</v>
      </c>
      <c r="D37" s="3">
        <v>1157</v>
      </c>
      <c r="E37" s="3">
        <f t="shared" si="0"/>
        <v>1293.5260000000001</v>
      </c>
      <c r="F37" s="3">
        <v>2382.52</v>
      </c>
      <c r="G37" s="3">
        <f t="shared" si="1"/>
        <v>1157</v>
      </c>
      <c r="H37" s="4">
        <f t="shared" si="2"/>
        <v>1293.5260000000001</v>
      </c>
    </row>
    <row r="38" spans="1:8" x14ac:dyDescent="0.25">
      <c r="A38" s="127" t="s">
        <v>36</v>
      </c>
      <c r="B38" s="10" t="s">
        <v>76</v>
      </c>
      <c r="C38" s="2">
        <v>8</v>
      </c>
      <c r="D38" s="3">
        <v>1564</v>
      </c>
      <c r="E38" s="3">
        <f t="shared" si="0"/>
        <v>1748.5520000000001</v>
      </c>
      <c r="F38" s="3">
        <v>3012.13</v>
      </c>
      <c r="G38" s="3">
        <f t="shared" si="1"/>
        <v>12512</v>
      </c>
      <c r="H38" s="4">
        <f t="shared" si="2"/>
        <v>13988.416000000001</v>
      </c>
    </row>
    <row r="39" spans="1:8" x14ac:dyDescent="0.25">
      <c r="A39" s="127"/>
      <c r="B39" s="10" t="s">
        <v>77</v>
      </c>
      <c r="C39" s="2">
        <v>8</v>
      </c>
      <c r="D39" s="3">
        <v>919</v>
      </c>
      <c r="E39" s="3">
        <f t="shared" si="0"/>
        <v>1027.442</v>
      </c>
      <c r="F39" s="3">
        <v>3012.13</v>
      </c>
      <c r="G39" s="3">
        <f t="shared" si="1"/>
        <v>7352</v>
      </c>
      <c r="H39" s="4">
        <f t="shared" si="2"/>
        <v>8219.5360000000001</v>
      </c>
    </row>
    <row r="40" spans="1:8" x14ac:dyDescent="0.25">
      <c r="A40" s="127"/>
      <c r="B40" s="10" t="s">
        <v>134</v>
      </c>
      <c r="C40" s="2">
        <v>1</v>
      </c>
      <c r="D40" s="3">
        <v>1280</v>
      </c>
      <c r="E40" s="3">
        <f t="shared" si="0"/>
        <v>1431.0400000000002</v>
      </c>
      <c r="F40" s="3">
        <v>3012.13</v>
      </c>
      <c r="G40" s="3">
        <f t="shared" si="1"/>
        <v>1280</v>
      </c>
      <c r="H40" s="4">
        <f t="shared" si="2"/>
        <v>1431.0400000000002</v>
      </c>
    </row>
    <row r="41" spans="1:8" x14ac:dyDescent="0.25">
      <c r="A41" s="127"/>
      <c r="B41" s="10" t="s">
        <v>78</v>
      </c>
      <c r="C41" s="2">
        <v>45</v>
      </c>
      <c r="D41" s="3">
        <v>1280</v>
      </c>
      <c r="E41" s="3">
        <f t="shared" si="0"/>
        <v>1431.0400000000002</v>
      </c>
      <c r="F41" s="3">
        <v>3012.13</v>
      </c>
      <c r="G41" s="3">
        <f t="shared" si="1"/>
        <v>57600</v>
      </c>
      <c r="H41" s="4">
        <f t="shared" si="2"/>
        <v>64396.80000000001</v>
      </c>
    </row>
    <row r="42" spans="1:8" x14ac:dyDescent="0.25">
      <c r="A42" s="13" t="s">
        <v>79</v>
      </c>
      <c r="B42" s="10" t="s">
        <v>80</v>
      </c>
      <c r="C42" s="2"/>
      <c r="D42" s="3"/>
      <c r="E42" s="3"/>
      <c r="F42" s="3"/>
      <c r="G42" s="3">
        <f t="shared" si="1"/>
        <v>0</v>
      </c>
      <c r="H42" s="4">
        <f t="shared" si="2"/>
        <v>0</v>
      </c>
    </row>
    <row r="43" spans="1:8" x14ac:dyDescent="0.25">
      <c r="A43" s="13"/>
      <c r="B43" s="10" t="s">
        <v>81</v>
      </c>
      <c r="C43" s="2">
        <v>8</v>
      </c>
      <c r="D43" s="3">
        <v>936</v>
      </c>
      <c r="E43" s="3">
        <f t="shared" si="0"/>
        <v>1046.4480000000001</v>
      </c>
      <c r="F43" s="3">
        <v>2411.44</v>
      </c>
      <c r="G43" s="3">
        <f t="shared" si="1"/>
        <v>7488</v>
      </c>
      <c r="H43" s="4">
        <f t="shared" si="2"/>
        <v>8371.5840000000007</v>
      </c>
    </row>
    <row r="44" spans="1:8" ht="15.75" thickBot="1" x14ac:dyDescent="0.3">
      <c r="A44" s="13"/>
      <c r="B44" s="17" t="s">
        <v>82</v>
      </c>
      <c r="C44" s="18">
        <v>19</v>
      </c>
      <c r="D44" s="19">
        <v>1946</v>
      </c>
      <c r="E44" s="19">
        <f t="shared" si="0"/>
        <v>2175.6280000000002</v>
      </c>
      <c r="F44" s="19">
        <v>3048.71</v>
      </c>
      <c r="G44" s="19">
        <f t="shared" si="1"/>
        <v>36974</v>
      </c>
      <c r="H44" s="4">
        <f t="shared" si="2"/>
        <v>41336.932000000001</v>
      </c>
    </row>
    <row r="45" spans="1:8" ht="15.75" thickBot="1" x14ac:dyDescent="0.3">
      <c r="A45" s="16"/>
      <c r="B45" s="21" t="s">
        <v>31</v>
      </c>
      <c r="C45" s="22">
        <f>SUM(C4:C44)</f>
        <v>225</v>
      </c>
      <c r="D45" s="22"/>
      <c r="E45" s="22"/>
      <c r="F45" s="22"/>
      <c r="G45" s="24">
        <f>SUM(G4:G44)</f>
        <v>359980</v>
      </c>
      <c r="H45" s="25">
        <f>SUM(H4:H44)</f>
        <v>402457.64</v>
      </c>
    </row>
    <row r="46" spans="1:8" ht="15.75" thickBot="1" x14ac:dyDescent="0.3">
      <c r="F46" s="26" t="s">
        <v>138</v>
      </c>
      <c r="G46" s="36">
        <f>H45-G45</f>
        <v>42477.640000000014</v>
      </c>
    </row>
  </sheetData>
  <mergeCells count="6">
    <mergeCell ref="A38:A41"/>
    <mergeCell ref="A1:H1"/>
    <mergeCell ref="A5:A6"/>
    <mergeCell ref="A7:A8"/>
    <mergeCell ref="A23:A27"/>
    <mergeCell ref="A32:A3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19" workbookViewId="0">
      <selection activeCell="R37" sqref="A1:R37"/>
    </sheetView>
  </sheetViews>
  <sheetFormatPr defaultRowHeight="15" x14ac:dyDescent="0.25"/>
  <cols>
    <col min="1" max="1" width="3.7109375" customWidth="1"/>
    <col min="2" max="2" width="41.5703125" customWidth="1"/>
    <col min="3" max="3" width="5.140625" customWidth="1"/>
    <col min="4" max="4" width="7.85546875" customWidth="1"/>
    <col min="5" max="5" width="11.5703125" customWidth="1"/>
    <col min="6" max="6" width="8.28515625" customWidth="1"/>
    <col min="7" max="7" width="9.5703125" customWidth="1"/>
    <col min="8" max="8" width="8.7109375" customWidth="1"/>
    <col min="11" max="11" width="5.7109375" customWidth="1"/>
    <col min="12" max="12" width="34.85546875" customWidth="1"/>
    <col min="13" max="13" width="6.5703125" customWidth="1"/>
    <col min="15" max="15" width="12.5703125" customWidth="1"/>
    <col min="16" max="16" width="13.7109375" customWidth="1"/>
    <col min="17" max="17" width="13.140625" customWidth="1"/>
  </cols>
  <sheetData>
    <row r="1" spans="1:18" x14ac:dyDescent="0.25">
      <c r="K1" s="38"/>
    </row>
    <row r="2" spans="1:18" ht="15.75" customHeight="1" x14ac:dyDescent="0.25">
      <c r="K2" s="132" t="s">
        <v>141</v>
      </c>
      <c r="L2" s="132"/>
      <c r="M2" s="132"/>
      <c r="N2" s="132"/>
      <c r="O2" s="132"/>
      <c r="P2" s="132"/>
      <c r="Q2" s="132"/>
      <c r="R2" s="132"/>
    </row>
    <row r="3" spans="1:18" x14ac:dyDescent="0.25">
      <c r="K3" s="133" t="s">
        <v>142</v>
      </c>
      <c r="L3" s="133"/>
      <c r="M3" s="133"/>
      <c r="N3" s="133"/>
      <c r="O3" s="133"/>
      <c r="P3" s="133"/>
      <c r="Q3" s="133"/>
      <c r="R3" s="133"/>
    </row>
    <row r="4" spans="1:18" ht="23.25" customHeight="1" thickBot="1" x14ac:dyDescent="0.3">
      <c r="A4" s="134" t="s">
        <v>0</v>
      </c>
      <c r="B4" s="122"/>
      <c r="C4" s="122"/>
      <c r="D4" s="122"/>
      <c r="E4" s="122"/>
      <c r="F4" s="122"/>
      <c r="G4" s="122"/>
      <c r="H4" s="122"/>
      <c r="K4" s="40"/>
    </row>
    <row r="5" spans="1:18" ht="52.5" thickTop="1" thickBot="1" x14ac:dyDescent="0.3">
      <c r="A5" s="84" t="s">
        <v>1</v>
      </c>
      <c r="B5" s="85" t="s">
        <v>3</v>
      </c>
      <c r="C5" s="85" t="s">
        <v>4</v>
      </c>
      <c r="D5" s="85" t="s">
        <v>281</v>
      </c>
      <c r="E5" s="85" t="s">
        <v>282</v>
      </c>
      <c r="F5" s="85" t="s">
        <v>283</v>
      </c>
      <c r="G5" s="85" t="s">
        <v>9</v>
      </c>
      <c r="H5" s="86" t="s">
        <v>284</v>
      </c>
      <c r="K5" s="41" t="s">
        <v>83</v>
      </c>
      <c r="L5" s="42" t="s">
        <v>84</v>
      </c>
      <c r="M5" s="42" t="s">
        <v>85</v>
      </c>
      <c r="N5" s="42" t="s">
        <v>86</v>
      </c>
      <c r="O5" s="42" t="s">
        <v>87</v>
      </c>
      <c r="P5" s="42" t="s">
        <v>88</v>
      </c>
      <c r="Q5" s="42" t="s">
        <v>89</v>
      </c>
      <c r="R5" s="43" t="s">
        <v>90</v>
      </c>
    </row>
    <row r="6" spans="1:18" ht="27" thickBot="1" x14ac:dyDescent="0.3">
      <c r="A6" s="87" t="s">
        <v>2</v>
      </c>
      <c r="B6" s="88" t="s">
        <v>32</v>
      </c>
      <c r="C6" s="89"/>
      <c r="D6" s="89"/>
      <c r="E6" s="89"/>
      <c r="F6" s="89"/>
      <c r="G6" s="89"/>
      <c r="H6" s="89"/>
      <c r="K6" s="44" t="s">
        <v>91</v>
      </c>
      <c r="L6" s="45" t="s">
        <v>92</v>
      </c>
      <c r="M6" s="46">
        <v>10</v>
      </c>
      <c r="N6" s="46" t="s">
        <v>143</v>
      </c>
      <c r="O6" s="46" t="s">
        <v>144</v>
      </c>
      <c r="P6" s="46" t="s">
        <v>145</v>
      </c>
      <c r="Q6" s="46">
        <v>0</v>
      </c>
      <c r="R6" s="47">
        <v>6</v>
      </c>
    </row>
    <row r="7" spans="1:18" ht="15.75" thickBot="1" x14ac:dyDescent="0.3">
      <c r="A7" s="135" t="s">
        <v>10</v>
      </c>
      <c r="B7" s="63" t="s">
        <v>11</v>
      </c>
      <c r="C7" s="90">
        <v>6</v>
      </c>
      <c r="D7" s="91">
        <v>998</v>
      </c>
      <c r="E7" s="91">
        <f>D7*1.15</f>
        <v>1147.6999999999998</v>
      </c>
      <c r="F7" s="91">
        <v>2348.52</v>
      </c>
      <c r="G7" s="91">
        <f>C7*D7</f>
        <v>5988</v>
      </c>
      <c r="H7" s="110">
        <f>C7*E7</f>
        <v>6886.1999999999989</v>
      </c>
      <c r="I7" s="55"/>
      <c r="K7" s="44" t="s">
        <v>93</v>
      </c>
      <c r="L7" s="45" t="s">
        <v>94</v>
      </c>
      <c r="M7" s="46">
        <v>11</v>
      </c>
      <c r="N7" s="46" t="s">
        <v>146</v>
      </c>
      <c r="O7" s="46" t="s">
        <v>147</v>
      </c>
      <c r="P7" s="46">
        <v>437</v>
      </c>
      <c r="Q7" s="46">
        <v>0</v>
      </c>
      <c r="R7" s="47">
        <v>1</v>
      </c>
    </row>
    <row r="8" spans="1:18" ht="15.75" thickBot="1" x14ac:dyDescent="0.3">
      <c r="A8" s="136"/>
      <c r="B8" s="63" t="s">
        <v>12</v>
      </c>
      <c r="C8" s="90">
        <v>1</v>
      </c>
      <c r="D8" s="91">
        <v>995</v>
      </c>
      <c r="E8" s="91">
        <f t="shared" ref="E8:E35" si="0">D8*1.15</f>
        <v>1144.25</v>
      </c>
      <c r="F8" s="91">
        <v>2348.52</v>
      </c>
      <c r="G8" s="91">
        <f t="shared" ref="G8:G35" si="1">C8*D8</f>
        <v>995</v>
      </c>
      <c r="H8" s="110">
        <f t="shared" ref="H8:H35" si="2">C8*E8</f>
        <v>1144.25</v>
      </c>
      <c r="I8" s="55"/>
      <c r="K8" s="44" t="s">
        <v>95</v>
      </c>
      <c r="L8" s="45" t="s">
        <v>96</v>
      </c>
      <c r="M8" s="46">
        <v>11</v>
      </c>
      <c r="N8" s="46" t="s">
        <v>148</v>
      </c>
      <c r="O8" s="46" t="s">
        <v>149</v>
      </c>
      <c r="P8" s="46" t="s">
        <v>150</v>
      </c>
      <c r="Q8" s="46">
        <v>0</v>
      </c>
      <c r="R8" s="47">
        <v>15</v>
      </c>
    </row>
    <row r="9" spans="1:18" ht="15.75" thickBot="1" x14ac:dyDescent="0.3">
      <c r="A9" s="93" t="s">
        <v>36</v>
      </c>
      <c r="B9" s="63" t="s">
        <v>13</v>
      </c>
      <c r="C9" s="90">
        <v>1</v>
      </c>
      <c r="D9" s="91">
        <v>901</v>
      </c>
      <c r="E9" s="91">
        <f t="shared" si="0"/>
        <v>1036.1499999999999</v>
      </c>
      <c r="F9" s="91">
        <v>1957.12</v>
      </c>
      <c r="G9" s="91">
        <f t="shared" si="1"/>
        <v>901</v>
      </c>
      <c r="H9" s="110">
        <f t="shared" si="2"/>
        <v>1036.1499999999999</v>
      </c>
      <c r="I9" s="55"/>
      <c r="K9" s="44" t="s">
        <v>97</v>
      </c>
      <c r="L9" s="45" t="s">
        <v>98</v>
      </c>
      <c r="M9" s="46">
        <v>12</v>
      </c>
      <c r="N9" s="46" t="s">
        <v>151</v>
      </c>
      <c r="O9" s="46" t="s">
        <v>152</v>
      </c>
      <c r="P9" s="46" t="s">
        <v>153</v>
      </c>
      <c r="Q9" s="46">
        <v>0</v>
      </c>
      <c r="R9" s="47">
        <v>3</v>
      </c>
    </row>
    <row r="10" spans="1:18" ht="53.25" customHeight="1" thickBot="1" x14ac:dyDescent="0.3">
      <c r="A10" s="93" t="s">
        <v>14</v>
      </c>
      <c r="B10" s="94" t="s">
        <v>49</v>
      </c>
      <c r="C10" s="95"/>
      <c r="D10" s="92"/>
      <c r="E10" s="91">
        <f t="shared" si="0"/>
        <v>0</v>
      </c>
      <c r="F10" s="91"/>
      <c r="G10" s="91">
        <f t="shared" si="1"/>
        <v>0</v>
      </c>
      <c r="H10" s="110">
        <f t="shared" si="2"/>
        <v>0</v>
      </c>
      <c r="I10" s="55"/>
      <c r="K10" s="44" t="s">
        <v>99</v>
      </c>
      <c r="L10" s="45" t="s">
        <v>100</v>
      </c>
      <c r="M10" s="46">
        <v>13</v>
      </c>
      <c r="N10" s="46">
        <v>480</v>
      </c>
      <c r="O10" s="46" t="s">
        <v>154</v>
      </c>
      <c r="P10" s="46" t="s">
        <v>155</v>
      </c>
      <c r="Q10" s="46">
        <v>0</v>
      </c>
      <c r="R10" s="47">
        <v>1</v>
      </c>
    </row>
    <row r="11" spans="1:18" ht="15.75" customHeight="1" thickBot="1" x14ac:dyDescent="0.3">
      <c r="A11" s="137" t="s">
        <v>19</v>
      </c>
      <c r="B11" s="63" t="s">
        <v>15</v>
      </c>
      <c r="C11" s="90">
        <v>3</v>
      </c>
      <c r="D11" s="91">
        <v>2028</v>
      </c>
      <c r="E11" s="91">
        <f t="shared" si="0"/>
        <v>2332.1999999999998</v>
      </c>
      <c r="F11" s="91">
        <v>4481.57</v>
      </c>
      <c r="G11" s="91">
        <f t="shared" si="1"/>
        <v>6084</v>
      </c>
      <c r="H11" s="110">
        <f t="shared" si="2"/>
        <v>6996.5999999999995</v>
      </c>
      <c r="I11" s="55"/>
      <c r="K11" s="44" t="s">
        <v>102</v>
      </c>
      <c r="L11" s="45" t="s">
        <v>156</v>
      </c>
      <c r="M11" s="46">
        <v>13</v>
      </c>
      <c r="N11" s="46" t="s">
        <v>157</v>
      </c>
      <c r="O11" s="46" t="s">
        <v>158</v>
      </c>
      <c r="P11" s="46" t="s">
        <v>112</v>
      </c>
      <c r="Q11" s="46">
        <v>0</v>
      </c>
      <c r="R11" s="47">
        <v>2</v>
      </c>
    </row>
    <row r="12" spans="1:18" ht="15.75" customHeight="1" thickBot="1" x14ac:dyDescent="0.3">
      <c r="A12" s="138"/>
      <c r="B12" s="63" t="s">
        <v>133</v>
      </c>
      <c r="C12" s="90">
        <v>2</v>
      </c>
      <c r="D12" s="91">
        <v>2012</v>
      </c>
      <c r="E12" s="91">
        <f t="shared" si="0"/>
        <v>2313.7999999999997</v>
      </c>
      <c r="F12" s="91">
        <v>4481.57</v>
      </c>
      <c r="G12" s="91">
        <f t="shared" si="1"/>
        <v>4024</v>
      </c>
      <c r="H12" s="110">
        <f t="shared" si="2"/>
        <v>4627.5999999999995</v>
      </c>
      <c r="I12" s="55"/>
      <c r="K12" s="44" t="s">
        <v>103</v>
      </c>
      <c r="L12" s="45" t="s">
        <v>159</v>
      </c>
      <c r="M12" s="46">
        <v>14</v>
      </c>
      <c r="N12" s="46" t="s">
        <v>160</v>
      </c>
      <c r="O12" s="46" t="s">
        <v>161</v>
      </c>
      <c r="P12" s="46" t="s">
        <v>162</v>
      </c>
      <c r="Q12" s="46">
        <v>0</v>
      </c>
      <c r="R12" s="47">
        <v>3</v>
      </c>
    </row>
    <row r="13" spans="1:18" ht="16.5" customHeight="1" thickBot="1" x14ac:dyDescent="0.3">
      <c r="A13" s="130" t="s">
        <v>36</v>
      </c>
      <c r="B13" s="63" t="s">
        <v>139</v>
      </c>
      <c r="C13" s="90">
        <v>6</v>
      </c>
      <c r="D13" s="91">
        <v>2091</v>
      </c>
      <c r="E13" s="91">
        <f t="shared" si="0"/>
        <v>2404.6499999999996</v>
      </c>
      <c r="F13" s="91">
        <v>4481.57</v>
      </c>
      <c r="G13" s="91">
        <f>C13*D13</f>
        <v>12546</v>
      </c>
      <c r="H13" s="110">
        <f>C13*E13</f>
        <v>14427.899999999998</v>
      </c>
      <c r="I13" s="55"/>
      <c r="K13" s="44" t="s">
        <v>105</v>
      </c>
      <c r="L13" s="45" t="s">
        <v>107</v>
      </c>
      <c r="M13" s="46">
        <v>14</v>
      </c>
      <c r="N13" s="46" t="s">
        <v>163</v>
      </c>
      <c r="O13" s="46" t="s">
        <v>164</v>
      </c>
      <c r="P13" s="46" t="s">
        <v>165</v>
      </c>
      <c r="Q13" s="46">
        <v>0</v>
      </c>
      <c r="R13" s="47">
        <v>2</v>
      </c>
    </row>
    <row r="14" spans="1:18" ht="14.25" customHeight="1" thickBot="1" x14ac:dyDescent="0.3">
      <c r="A14" s="131"/>
      <c r="B14" s="63" t="s">
        <v>16</v>
      </c>
      <c r="C14" s="95"/>
      <c r="D14" s="91">
        <v>2395</v>
      </c>
      <c r="E14" s="91">
        <f t="shared" si="0"/>
        <v>2754.25</v>
      </c>
      <c r="F14" s="91">
        <v>4481.57</v>
      </c>
      <c r="G14" s="91">
        <f t="shared" si="1"/>
        <v>0</v>
      </c>
      <c r="H14" s="110">
        <f t="shared" si="2"/>
        <v>0</v>
      </c>
      <c r="I14" s="55"/>
      <c r="K14" s="44" t="s">
        <v>106</v>
      </c>
      <c r="L14" s="45" t="s">
        <v>109</v>
      </c>
      <c r="M14" s="46">
        <v>15</v>
      </c>
      <c r="N14" s="46" t="s">
        <v>166</v>
      </c>
      <c r="O14" s="46" t="s">
        <v>164</v>
      </c>
      <c r="P14" s="46" t="s">
        <v>167</v>
      </c>
      <c r="Q14" s="46">
        <v>0</v>
      </c>
      <c r="R14" s="47">
        <v>2</v>
      </c>
    </row>
    <row r="15" spans="1:18" ht="13.5" customHeight="1" thickBot="1" x14ac:dyDescent="0.3">
      <c r="A15" s="93" t="s">
        <v>10</v>
      </c>
      <c r="B15" s="63" t="s">
        <v>34</v>
      </c>
      <c r="C15" s="90">
        <v>6</v>
      </c>
      <c r="D15" s="91">
        <v>2514</v>
      </c>
      <c r="E15" s="91">
        <f t="shared" si="0"/>
        <v>2891.1</v>
      </c>
      <c r="F15" s="91">
        <v>4481.57</v>
      </c>
      <c r="G15" s="91">
        <f t="shared" si="1"/>
        <v>15084</v>
      </c>
      <c r="H15" s="110">
        <f t="shared" si="2"/>
        <v>17346.599999999999</v>
      </c>
      <c r="I15" s="55"/>
      <c r="K15" s="44" t="s">
        <v>108</v>
      </c>
      <c r="L15" s="45" t="s">
        <v>111</v>
      </c>
      <c r="M15" s="46">
        <v>15</v>
      </c>
      <c r="N15" s="46">
        <v>0</v>
      </c>
      <c r="O15" s="46">
        <v>0</v>
      </c>
      <c r="P15" s="46">
        <v>0</v>
      </c>
      <c r="Q15" s="46">
        <v>0</v>
      </c>
      <c r="R15" s="47">
        <v>2</v>
      </c>
    </row>
    <row r="16" spans="1:18" ht="14.25" customHeight="1" thickBot="1" x14ac:dyDescent="0.3">
      <c r="A16" s="93" t="s">
        <v>17</v>
      </c>
      <c r="B16" s="63" t="s">
        <v>18</v>
      </c>
      <c r="C16" s="95"/>
      <c r="D16" s="92"/>
      <c r="E16" s="91"/>
      <c r="F16" s="91"/>
      <c r="G16" s="91">
        <f t="shared" si="1"/>
        <v>0</v>
      </c>
      <c r="H16" s="110"/>
      <c r="I16" s="55"/>
      <c r="K16" s="44" t="s">
        <v>110</v>
      </c>
      <c r="L16" s="45" t="s">
        <v>114</v>
      </c>
      <c r="M16" s="46">
        <v>15</v>
      </c>
      <c r="N16" s="46" t="s">
        <v>168</v>
      </c>
      <c r="O16" s="46" t="s">
        <v>169</v>
      </c>
      <c r="P16" s="46" t="s">
        <v>170</v>
      </c>
      <c r="Q16" s="46">
        <v>0</v>
      </c>
      <c r="R16" s="47">
        <v>20</v>
      </c>
    </row>
    <row r="17" spans="1:18" ht="15.75" thickBot="1" x14ac:dyDescent="0.3">
      <c r="A17" s="130" t="s">
        <v>19</v>
      </c>
      <c r="B17" s="63" t="s">
        <v>20</v>
      </c>
      <c r="C17" s="90">
        <v>15</v>
      </c>
      <c r="D17" s="91">
        <v>2543</v>
      </c>
      <c r="E17" s="91">
        <f t="shared" si="0"/>
        <v>2924.45</v>
      </c>
      <c r="F17" s="91">
        <v>3463.95</v>
      </c>
      <c r="G17" s="91">
        <f t="shared" si="1"/>
        <v>38145</v>
      </c>
      <c r="H17" s="110">
        <f t="shared" si="2"/>
        <v>43866.75</v>
      </c>
      <c r="I17" s="55"/>
      <c r="K17" s="44" t="s">
        <v>113</v>
      </c>
      <c r="L17" s="45" t="s">
        <v>116</v>
      </c>
      <c r="M17" s="46">
        <v>2</v>
      </c>
      <c r="N17" s="46">
        <v>901</v>
      </c>
      <c r="O17" s="46" t="s">
        <v>101</v>
      </c>
      <c r="P17" s="46">
        <v>801</v>
      </c>
      <c r="Q17" s="46">
        <v>0</v>
      </c>
      <c r="R17" s="47">
        <v>1</v>
      </c>
    </row>
    <row r="18" spans="1:18" ht="15.75" thickBot="1" x14ac:dyDescent="0.3">
      <c r="A18" s="131"/>
      <c r="B18" s="63" t="s">
        <v>62</v>
      </c>
      <c r="C18" s="90">
        <v>1</v>
      </c>
      <c r="D18" s="91">
        <v>2575</v>
      </c>
      <c r="E18" s="91">
        <f t="shared" si="0"/>
        <v>2961.2499999999995</v>
      </c>
      <c r="F18" s="91">
        <v>3463.95</v>
      </c>
      <c r="G18" s="91">
        <f t="shared" si="1"/>
        <v>2575</v>
      </c>
      <c r="H18" s="110">
        <f t="shared" si="2"/>
        <v>2961.2499999999995</v>
      </c>
      <c r="I18" s="55"/>
      <c r="K18" s="44" t="s">
        <v>115</v>
      </c>
      <c r="L18" s="45" t="s">
        <v>118</v>
      </c>
      <c r="M18" s="46">
        <v>3</v>
      </c>
      <c r="N18" s="46" t="s">
        <v>171</v>
      </c>
      <c r="O18" s="46" t="s">
        <v>172</v>
      </c>
      <c r="P18" s="46" t="s">
        <v>173</v>
      </c>
      <c r="Q18" s="46">
        <v>0</v>
      </c>
      <c r="R18" s="47">
        <v>6</v>
      </c>
    </row>
    <row r="19" spans="1:18" ht="15.75" thickBot="1" x14ac:dyDescent="0.3">
      <c r="A19" s="130" t="s">
        <v>36</v>
      </c>
      <c r="B19" s="63" t="s">
        <v>21</v>
      </c>
      <c r="C19" s="95"/>
      <c r="D19" s="91">
        <v>2575</v>
      </c>
      <c r="E19" s="91">
        <f t="shared" si="0"/>
        <v>2961.2499999999995</v>
      </c>
      <c r="F19" s="91">
        <v>3463.95</v>
      </c>
      <c r="G19" s="91">
        <f t="shared" si="1"/>
        <v>0</v>
      </c>
      <c r="H19" s="110">
        <f t="shared" si="2"/>
        <v>0</v>
      </c>
      <c r="I19" s="55"/>
      <c r="K19" s="44" t="s">
        <v>117</v>
      </c>
      <c r="L19" s="45" t="s">
        <v>118</v>
      </c>
      <c r="M19" s="46">
        <v>3</v>
      </c>
      <c r="N19" s="46">
        <v>995</v>
      </c>
      <c r="O19" s="46" t="s">
        <v>174</v>
      </c>
      <c r="P19" s="46" t="s">
        <v>175</v>
      </c>
      <c r="Q19" s="46">
        <v>0</v>
      </c>
      <c r="R19" s="47">
        <v>1</v>
      </c>
    </row>
    <row r="20" spans="1:18" ht="15.75" thickBot="1" x14ac:dyDescent="0.3">
      <c r="A20" s="131"/>
      <c r="B20" s="63" t="s">
        <v>33</v>
      </c>
      <c r="C20" s="90">
        <v>3</v>
      </c>
      <c r="D20" s="91">
        <v>2617</v>
      </c>
      <c r="E20" s="91">
        <f t="shared" si="0"/>
        <v>3009.5499999999997</v>
      </c>
      <c r="F20" s="91">
        <v>4481.57</v>
      </c>
      <c r="G20" s="91">
        <f t="shared" si="1"/>
        <v>7851</v>
      </c>
      <c r="H20" s="110">
        <f t="shared" si="2"/>
        <v>9028.65</v>
      </c>
      <c r="I20" s="55"/>
      <c r="K20" s="44" t="s">
        <v>119</v>
      </c>
      <c r="L20" s="45" t="s">
        <v>121</v>
      </c>
      <c r="M20" s="46">
        <v>6</v>
      </c>
      <c r="N20" s="46">
        <v>0</v>
      </c>
      <c r="O20" s="46">
        <v>0</v>
      </c>
      <c r="P20" s="46">
        <v>0</v>
      </c>
      <c r="Q20" s="46">
        <v>0</v>
      </c>
      <c r="R20" s="47">
        <v>1</v>
      </c>
    </row>
    <row r="21" spans="1:18" ht="15.75" thickBot="1" x14ac:dyDescent="0.3">
      <c r="A21" s="93" t="s">
        <v>64</v>
      </c>
      <c r="B21" s="63" t="s">
        <v>35</v>
      </c>
      <c r="C21" s="95"/>
      <c r="D21" s="92"/>
      <c r="E21" s="91"/>
      <c r="F21" s="91"/>
      <c r="G21" s="91"/>
      <c r="H21" s="110"/>
      <c r="I21" s="55"/>
      <c r="K21" s="44" t="s">
        <v>120</v>
      </c>
      <c r="L21" s="45" t="s">
        <v>123</v>
      </c>
      <c r="M21" s="46">
        <v>7</v>
      </c>
      <c r="N21" s="46">
        <v>0</v>
      </c>
      <c r="O21" s="46">
        <v>0</v>
      </c>
      <c r="P21" s="46">
        <v>0</v>
      </c>
      <c r="Q21" s="46">
        <v>0</v>
      </c>
      <c r="R21" s="47">
        <v>1</v>
      </c>
    </row>
    <row r="22" spans="1:18" ht="15.75" thickBot="1" x14ac:dyDescent="0.3">
      <c r="A22" s="93"/>
      <c r="B22" s="63" t="s">
        <v>22</v>
      </c>
      <c r="C22" s="95"/>
      <c r="D22" s="91">
        <v>388</v>
      </c>
      <c r="E22" s="91">
        <f t="shared" si="0"/>
        <v>446.2</v>
      </c>
      <c r="F22" s="91">
        <v>2348.52</v>
      </c>
      <c r="G22" s="91">
        <f t="shared" si="1"/>
        <v>0</v>
      </c>
      <c r="H22" s="110">
        <f t="shared" si="2"/>
        <v>0</v>
      </c>
      <c r="I22" s="55"/>
      <c r="K22" s="44" t="s">
        <v>122</v>
      </c>
      <c r="L22" s="45" t="s">
        <v>125</v>
      </c>
      <c r="M22" s="46">
        <v>8</v>
      </c>
      <c r="N22" s="46" t="s">
        <v>176</v>
      </c>
      <c r="O22" s="46" t="s">
        <v>177</v>
      </c>
      <c r="P22" s="46" t="s">
        <v>178</v>
      </c>
      <c r="Q22" s="46">
        <v>0</v>
      </c>
      <c r="R22" s="47">
        <v>3</v>
      </c>
    </row>
    <row r="23" spans="1:18" ht="17.25" customHeight="1" thickBot="1" x14ac:dyDescent="0.3">
      <c r="A23" s="93" t="s">
        <v>68</v>
      </c>
      <c r="B23" s="63" t="s">
        <v>35</v>
      </c>
      <c r="C23" s="95"/>
      <c r="D23" s="92"/>
      <c r="E23" s="91"/>
      <c r="F23" s="91"/>
      <c r="G23" s="91"/>
      <c r="H23" s="110"/>
      <c r="I23" s="55"/>
      <c r="K23" s="44" t="s">
        <v>124</v>
      </c>
      <c r="L23" s="45" t="s">
        <v>127</v>
      </c>
      <c r="M23" s="46">
        <v>8</v>
      </c>
      <c r="N23" s="46" t="s">
        <v>179</v>
      </c>
      <c r="O23" s="46" t="s">
        <v>180</v>
      </c>
      <c r="P23" s="46" t="s">
        <v>181</v>
      </c>
      <c r="Q23" s="46">
        <v>0</v>
      </c>
      <c r="R23" s="47">
        <v>2</v>
      </c>
    </row>
    <row r="24" spans="1:18" ht="15.75" customHeight="1" thickBot="1" x14ac:dyDescent="0.3">
      <c r="A24" s="96"/>
      <c r="B24" s="63" t="s">
        <v>23</v>
      </c>
      <c r="C24" s="90">
        <v>2</v>
      </c>
      <c r="D24" s="91">
        <v>642</v>
      </c>
      <c r="E24" s="91">
        <f t="shared" si="0"/>
        <v>738.3</v>
      </c>
      <c r="F24" s="91">
        <v>2739.9</v>
      </c>
      <c r="G24" s="91">
        <f t="shared" si="1"/>
        <v>1284</v>
      </c>
      <c r="H24" s="110">
        <f t="shared" si="2"/>
        <v>1476.6</v>
      </c>
      <c r="I24" s="55"/>
      <c r="K24" s="44" t="s">
        <v>126</v>
      </c>
      <c r="L24" s="45" t="s">
        <v>129</v>
      </c>
      <c r="M24" s="46">
        <v>9</v>
      </c>
      <c r="N24" s="46" t="s">
        <v>182</v>
      </c>
      <c r="O24" s="46" t="s">
        <v>183</v>
      </c>
      <c r="P24" s="46" t="s">
        <v>184</v>
      </c>
      <c r="Q24" s="46">
        <v>0</v>
      </c>
      <c r="R24" s="47">
        <v>6</v>
      </c>
    </row>
    <row r="25" spans="1:18" ht="15.75" thickBot="1" x14ac:dyDescent="0.3">
      <c r="A25" s="97"/>
      <c r="B25" s="63" t="s">
        <v>24</v>
      </c>
      <c r="C25" s="90">
        <v>1</v>
      </c>
      <c r="D25" s="91">
        <v>480</v>
      </c>
      <c r="E25" s="91">
        <f t="shared" si="0"/>
        <v>552</v>
      </c>
      <c r="F25" s="91">
        <v>2739.9</v>
      </c>
      <c r="G25" s="91">
        <f t="shared" si="1"/>
        <v>480</v>
      </c>
      <c r="H25" s="110">
        <f t="shared" si="2"/>
        <v>552</v>
      </c>
      <c r="I25" s="55"/>
      <c r="K25" s="48"/>
      <c r="L25" s="49" t="s">
        <v>130</v>
      </c>
      <c r="M25" s="50"/>
      <c r="N25" s="51" t="s">
        <v>185</v>
      </c>
      <c r="O25" s="51" t="s">
        <v>186</v>
      </c>
      <c r="P25" s="51" t="s">
        <v>187</v>
      </c>
      <c r="Q25" s="51">
        <v>0</v>
      </c>
      <c r="R25" s="52">
        <v>78</v>
      </c>
    </row>
    <row r="26" spans="1:18" ht="15.75" thickTop="1" x14ac:dyDescent="0.25">
      <c r="A26" s="96"/>
      <c r="B26" s="63" t="s">
        <v>25</v>
      </c>
      <c r="C26" s="90">
        <v>3</v>
      </c>
      <c r="D26" s="91">
        <v>773</v>
      </c>
      <c r="E26" s="91">
        <f t="shared" si="0"/>
        <v>888.94999999999993</v>
      </c>
      <c r="F26" s="91">
        <v>2739.9</v>
      </c>
      <c r="G26" s="91">
        <f t="shared" si="1"/>
        <v>2319</v>
      </c>
      <c r="H26" s="110">
        <f t="shared" si="2"/>
        <v>2666.85</v>
      </c>
      <c r="I26" s="55"/>
    </row>
    <row r="27" spans="1:18" x14ac:dyDescent="0.25">
      <c r="A27" s="97"/>
      <c r="B27" s="63" t="s">
        <v>132</v>
      </c>
      <c r="C27" s="90">
        <v>2</v>
      </c>
      <c r="D27" s="91">
        <v>1749</v>
      </c>
      <c r="E27" s="91">
        <f t="shared" si="0"/>
        <v>2011.35</v>
      </c>
      <c r="F27" s="91">
        <v>3463.95</v>
      </c>
      <c r="G27" s="91">
        <f t="shared" si="1"/>
        <v>3498</v>
      </c>
      <c r="H27" s="110">
        <f t="shared" si="2"/>
        <v>4022.7</v>
      </c>
      <c r="I27" s="55"/>
    </row>
    <row r="28" spans="1:18" x14ac:dyDescent="0.25">
      <c r="A28" s="93"/>
      <c r="B28" s="63" t="s">
        <v>26</v>
      </c>
      <c r="C28" s="95"/>
      <c r="D28" s="92"/>
      <c r="E28" s="91"/>
      <c r="F28" s="91"/>
      <c r="G28" s="91"/>
      <c r="H28" s="110"/>
      <c r="I28" s="55"/>
    </row>
    <row r="29" spans="1:18" x14ac:dyDescent="0.25">
      <c r="A29" s="93"/>
      <c r="B29" s="63" t="s">
        <v>27</v>
      </c>
      <c r="C29" s="90">
        <v>20</v>
      </c>
      <c r="D29" s="91">
        <v>1431</v>
      </c>
      <c r="E29" s="91">
        <f t="shared" si="0"/>
        <v>1645.6499999999999</v>
      </c>
      <c r="F29" s="91">
        <v>3463.95</v>
      </c>
      <c r="G29" s="91">
        <f t="shared" si="1"/>
        <v>28620</v>
      </c>
      <c r="H29" s="110">
        <f t="shared" si="2"/>
        <v>32913</v>
      </c>
      <c r="I29" s="55"/>
    </row>
    <row r="30" spans="1:18" x14ac:dyDescent="0.25">
      <c r="A30" s="93"/>
      <c r="B30" s="63" t="s">
        <v>28</v>
      </c>
      <c r="C30" s="90">
        <v>2</v>
      </c>
      <c r="D30" s="91">
        <v>1027</v>
      </c>
      <c r="E30" s="91">
        <f t="shared" si="0"/>
        <v>1181.05</v>
      </c>
      <c r="F30" s="91">
        <v>2739.9</v>
      </c>
      <c r="G30" s="91">
        <f t="shared" si="1"/>
        <v>2054</v>
      </c>
      <c r="H30" s="110">
        <f t="shared" si="2"/>
        <v>2362.1</v>
      </c>
      <c r="I30" s="55"/>
    </row>
    <row r="31" spans="1:18" x14ac:dyDescent="0.25">
      <c r="A31" s="93"/>
      <c r="B31" s="63" t="s">
        <v>29</v>
      </c>
      <c r="C31" s="95"/>
      <c r="D31" s="91">
        <v>1431</v>
      </c>
      <c r="E31" s="91">
        <f t="shared" si="0"/>
        <v>1645.6499999999999</v>
      </c>
      <c r="F31" s="91">
        <v>2739.9</v>
      </c>
      <c r="G31" s="91">
        <f t="shared" si="1"/>
        <v>0</v>
      </c>
      <c r="H31" s="110">
        <f t="shared" si="2"/>
        <v>0</v>
      </c>
      <c r="I31" s="55"/>
    </row>
    <row r="32" spans="1:18" x14ac:dyDescent="0.25">
      <c r="A32" s="93"/>
      <c r="B32" s="63" t="s">
        <v>30</v>
      </c>
      <c r="C32" s="90">
        <v>2</v>
      </c>
      <c r="D32" s="91">
        <v>1946</v>
      </c>
      <c r="E32" s="91">
        <f t="shared" si="0"/>
        <v>2237.8999999999996</v>
      </c>
      <c r="F32" s="91">
        <v>3463.95</v>
      </c>
      <c r="G32" s="91">
        <f t="shared" si="1"/>
        <v>3892</v>
      </c>
      <c r="H32" s="110">
        <f t="shared" si="2"/>
        <v>4475.7999999999993</v>
      </c>
      <c r="I32" s="55"/>
    </row>
    <row r="33" spans="1:9" x14ac:dyDescent="0.25">
      <c r="A33" s="93" t="s">
        <v>79</v>
      </c>
      <c r="B33" s="63" t="s">
        <v>131</v>
      </c>
      <c r="C33" s="95"/>
      <c r="D33" s="92"/>
      <c r="E33" s="91"/>
      <c r="F33" s="91"/>
      <c r="G33" s="91"/>
      <c r="H33" s="110"/>
      <c r="I33" s="55"/>
    </row>
    <row r="34" spans="1:9" x14ac:dyDescent="0.25">
      <c r="A34" s="93"/>
      <c r="B34" s="63" t="s">
        <v>81</v>
      </c>
      <c r="C34" s="90">
        <v>1</v>
      </c>
      <c r="D34" s="91">
        <v>1046</v>
      </c>
      <c r="E34" s="91">
        <f t="shared" si="0"/>
        <v>1202.8999999999999</v>
      </c>
      <c r="F34" s="91">
        <v>2773.16</v>
      </c>
      <c r="G34" s="91">
        <f t="shared" si="1"/>
        <v>1046</v>
      </c>
      <c r="H34" s="110">
        <f t="shared" si="2"/>
        <v>1202.8999999999999</v>
      </c>
      <c r="I34" s="55"/>
    </row>
    <row r="35" spans="1:9" ht="15.75" thickBot="1" x14ac:dyDescent="0.3">
      <c r="A35" s="93"/>
      <c r="B35" s="65" t="s">
        <v>140</v>
      </c>
      <c r="C35" s="98">
        <v>1</v>
      </c>
      <c r="D35" s="99">
        <v>2176</v>
      </c>
      <c r="E35" s="91">
        <f t="shared" si="0"/>
        <v>2502.3999999999996</v>
      </c>
      <c r="F35" s="99">
        <v>3506.02</v>
      </c>
      <c r="G35" s="99">
        <f t="shared" si="1"/>
        <v>2176</v>
      </c>
      <c r="H35" s="111">
        <f t="shared" si="2"/>
        <v>2502.3999999999996</v>
      </c>
      <c r="I35" s="55"/>
    </row>
    <row r="36" spans="1:9" ht="15.75" thickBot="1" x14ac:dyDescent="0.3">
      <c r="A36" s="100"/>
      <c r="B36" s="101" t="s">
        <v>31</v>
      </c>
      <c r="C36" s="102">
        <f>SUM(C6:C35)</f>
        <v>78</v>
      </c>
      <c r="D36" s="103"/>
      <c r="E36" s="106">
        <f t="shared" ref="E36" si="3">D36*1.118</f>
        <v>0</v>
      </c>
      <c r="F36" s="102"/>
      <c r="G36" s="107">
        <f>SUM(G7:G35)</f>
        <v>139562</v>
      </c>
      <c r="H36" s="112">
        <f>SUM(H7:H35)</f>
        <v>160496.29999999996</v>
      </c>
      <c r="I36" s="55"/>
    </row>
    <row r="37" spans="1:9" ht="15.75" thickBot="1" x14ac:dyDescent="0.3">
      <c r="A37" s="104"/>
      <c r="B37" s="104"/>
      <c r="C37" s="105"/>
      <c r="D37" s="105"/>
      <c r="E37" s="104"/>
      <c r="F37" s="108" t="s">
        <v>138</v>
      </c>
      <c r="G37" s="109">
        <f>H36-G36</f>
        <v>20934.299999999959</v>
      </c>
      <c r="H37" s="105"/>
      <c r="I37" s="55"/>
    </row>
  </sheetData>
  <mergeCells count="8">
    <mergeCell ref="A19:A20"/>
    <mergeCell ref="K2:R2"/>
    <mergeCell ref="K3:R3"/>
    <mergeCell ref="A4:H4"/>
    <mergeCell ref="A7:A8"/>
    <mergeCell ref="A11:A12"/>
    <mergeCell ref="A13:A14"/>
    <mergeCell ref="A17:A18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opLeftCell="A32" workbookViewId="0">
      <selection activeCell="T50" sqref="A1:T50"/>
    </sheetView>
  </sheetViews>
  <sheetFormatPr defaultRowHeight="15" x14ac:dyDescent="0.25"/>
  <cols>
    <col min="1" max="1" width="3.85546875" customWidth="1"/>
    <col min="2" max="2" width="41" customWidth="1"/>
    <col min="3" max="3" width="5.140625" customWidth="1"/>
    <col min="4" max="4" width="8.7109375" customWidth="1"/>
    <col min="5" max="5" width="11.85546875" customWidth="1"/>
    <col min="6" max="6" width="8.5703125" customWidth="1"/>
    <col min="7" max="7" width="10.5703125" customWidth="1"/>
    <col min="8" max="8" width="7.85546875" customWidth="1"/>
    <col min="14" max="14" width="42.42578125" customWidth="1"/>
    <col min="16" max="16" width="11.28515625" customWidth="1"/>
    <col min="17" max="17" width="11.5703125" customWidth="1"/>
    <col min="18" max="18" width="14.140625" customWidth="1"/>
  </cols>
  <sheetData>
    <row r="1" spans="1:20" ht="15.75" x14ac:dyDescent="0.25">
      <c r="M1" s="39" t="s">
        <v>141</v>
      </c>
    </row>
    <row r="2" spans="1:20" x14ac:dyDescent="0.25">
      <c r="M2" s="40" t="s">
        <v>188</v>
      </c>
    </row>
    <row r="3" spans="1:20" ht="19.5" thickBot="1" x14ac:dyDescent="0.3">
      <c r="A3" s="139" t="s">
        <v>37</v>
      </c>
      <c r="B3" s="128"/>
      <c r="C3" s="128"/>
      <c r="D3" s="128"/>
      <c r="E3" s="128"/>
      <c r="F3" s="128"/>
      <c r="G3" s="128"/>
      <c r="H3" s="128"/>
      <c r="M3" s="40"/>
    </row>
    <row r="4" spans="1:20" ht="52.5" thickTop="1" thickBot="1" x14ac:dyDescent="0.3">
      <c r="A4" s="80" t="s">
        <v>1</v>
      </c>
      <c r="B4" s="81" t="s">
        <v>40</v>
      </c>
      <c r="C4" s="82" t="s">
        <v>41</v>
      </c>
      <c r="D4" s="79" t="s">
        <v>281</v>
      </c>
      <c r="E4" s="79" t="s">
        <v>282</v>
      </c>
      <c r="F4" s="79" t="s">
        <v>285</v>
      </c>
      <c r="G4" s="79" t="s">
        <v>9</v>
      </c>
      <c r="H4" s="83" t="s">
        <v>284</v>
      </c>
      <c r="M4" s="66" t="s">
        <v>83</v>
      </c>
      <c r="N4" s="67" t="s">
        <v>84</v>
      </c>
      <c r="O4" s="67" t="s">
        <v>85</v>
      </c>
      <c r="P4" s="67" t="s">
        <v>86</v>
      </c>
      <c r="Q4" s="67" t="s">
        <v>87</v>
      </c>
      <c r="R4" s="67" t="s">
        <v>88</v>
      </c>
      <c r="S4" s="67" t="s">
        <v>89</v>
      </c>
      <c r="T4" s="68" t="s">
        <v>90</v>
      </c>
    </row>
    <row r="5" spans="1:20" ht="26.25" thickBot="1" x14ac:dyDescent="0.3">
      <c r="A5" s="12" t="s">
        <v>2</v>
      </c>
      <c r="B5" s="62" t="s">
        <v>39</v>
      </c>
      <c r="C5" s="5"/>
      <c r="D5" s="5"/>
      <c r="E5" s="5"/>
      <c r="F5" s="5"/>
      <c r="G5" s="5"/>
      <c r="H5" s="5"/>
      <c r="M5" s="69" t="s">
        <v>91</v>
      </c>
      <c r="N5" s="70" t="s">
        <v>189</v>
      </c>
      <c r="O5" s="71">
        <v>1</v>
      </c>
      <c r="P5" s="71">
        <v>775</v>
      </c>
      <c r="Q5" s="71" t="s">
        <v>190</v>
      </c>
      <c r="R5" s="71">
        <v>245</v>
      </c>
      <c r="S5" s="71">
        <v>0</v>
      </c>
      <c r="T5" s="72">
        <v>1</v>
      </c>
    </row>
    <row r="6" spans="1:20" ht="15.75" thickBot="1" x14ac:dyDescent="0.3">
      <c r="A6" s="13" t="s">
        <v>38</v>
      </c>
      <c r="B6" s="63" t="s">
        <v>44</v>
      </c>
      <c r="C6" s="2">
        <v>1</v>
      </c>
      <c r="D6" s="3">
        <v>775</v>
      </c>
      <c r="E6" s="59">
        <f>D6*1.15</f>
        <v>891.24999999999989</v>
      </c>
      <c r="F6" s="59">
        <v>1173.19</v>
      </c>
      <c r="G6" s="59">
        <f>C6*D6</f>
        <v>775</v>
      </c>
      <c r="H6" s="61">
        <f>C6*E6</f>
        <v>891.24999999999989</v>
      </c>
      <c r="M6" s="69" t="s">
        <v>93</v>
      </c>
      <c r="N6" s="70" t="s">
        <v>191</v>
      </c>
      <c r="O6" s="71">
        <v>10</v>
      </c>
      <c r="P6" s="71" t="s">
        <v>192</v>
      </c>
      <c r="Q6" s="71" t="s">
        <v>144</v>
      </c>
      <c r="R6" s="71" t="s">
        <v>193</v>
      </c>
      <c r="S6" s="71">
        <v>0</v>
      </c>
      <c r="T6" s="72">
        <v>4</v>
      </c>
    </row>
    <row r="7" spans="1:20" ht="15.75" thickBot="1" x14ac:dyDescent="0.3">
      <c r="A7" s="127" t="s">
        <v>36</v>
      </c>
      <c r="B7" s="63" t="s">
        <v>45</v>
      </c>
      <c r="C7" s="2">
        <v>7</v>
      </c>
      <c r="D7" s="3">
        <v>901</v>
      </c>
      <c r="E7" s="59">
        <f t="shared" ref="E7:E48" si="0">D7*1.15</f>
        <v>1036.1499999999999</v>
      </c>
      <c r="F7" s="59">
        <v>1957.12</v>
      </c>
      <c r="G7" s="59">
        <f t="shared" ref="G7:G48" si="1">C7*D7</f>
        <v>6307</v>
      </c>
      <c r="H7" s="61">
        <f t="shared" ref="H7:H48" si="2">C7*E7</f>
        <v>7253.0499999999993</v>
      </c>
      <c r="M7" s="69" t="s">
        <v>95</v>
      </c>
      <c r="N7" s="70" t="s">
        <v>92</v>
      </c>
      <c r="O7" s="71">
        <v>10</v>
      </c>
      <c r="P7" s="71" t="s">
        <v>194</v>
      </c>
      <c r="Q7" s="71" t="s">
        <v>195</v>
      </c>
      <c r="R7" s="71" t="s">
        <v>196</v>
      </c>
      <c r="S7" s="71">
        <v>0</v>
      </c>
      <c r="T7" s="72">
        <v>3</v>
      </c>
    </row>
    <row r="8" spans="1:20" ht="15.75" thickBot="1" x14ac:dyDescent="0.3">
      <c r="A8" s="127"/>
      <c r="B8" s="63" t="s">
        <v>46</v>
      </c>
      <c r="C8" s="2">
        <v>4</v>
      </c>
      <c r="D8" s="3">
        <v>932</v>
      </c>
      <c r="E8" s="59">
        <f t="shared" si="0"/>
        <v>1071.8</v>
      </c>
      <c r="F8" s="59">
        <v>1957.12</v>
      </c>
      <c r="G8" s="59">
        <f t="shared" si="1"/>
        <v>3728</v>
      </c>
      <c r="H8" s="61">
        <f t="shared" si="2"/>
        <v>4287.2</v>
      </c>
      <c r="M8" s="69" t="s">
        <v>97</v>
      </c>
      <c r="N8" s="70" t="s">
        <v>197</v>
      </c>
      <c r="O8" s="71">
        <v>11</v>
      </c>
      <c r="P8" s="71" t="s">
        <v>198</v>
      </c>
      <c r="Q8" s="71" t="s">
        <v>199</v>
      </c>
      <c r="R8" s="71">
        <v>223</v>
      </c>
      <c r="S8" s="71">
        <v>0</v>
      </c>
      <c r="T8" s="72">
        <v>1</v>
      </c>
    </row>
    <row r="9" spans="1:20" ht="15.75" thickBot="1" x14ac:dyDescent="0.3">
      <c r="A9" s="129" t="s">
        <v>10</v>
      </c>
      <c r="B9" s="63" t="s">
        <v>47</v>
      </c>
      <c r="C9" s="2">
        <v>6</v>
      </c>
      <c r="D9" s="3">
        <v>998</v>
      </c>
      <c r="E9" s="59">
        <f t="shared" si="0"/>
        <v>1147.6999999999998</v>
      </c>
      <c r="F9" s="59">
        <v>2348.52</v>
      </c>
      <c r="G9" s="59">
        <f t="shared" si="1"/>
        <v>5988</v>
      </c>
      <c r="H9" s="61">
        <f t="shared" si="2"/>
        <v>6886.1999999999989</v>
      </c>
      <c r="M9" s="69" t="s">
        <v>99</v>
      </c>
      <c r="N9" s="70" t="s">
        <v>200</v>
      </c>
      <c r="O9" s="71">
        <v>11</v>
      </c>
      <c r="P9" s="71">
        <v>419</v>
      </c>
      <c r="Q9" s="71">
        <v>502</v>
      </c>
      <c r="R9" s="71">
        <v>83</v>
      </c>
      <c r="S9" s="71">
        <v>0</v>
      </c>
      <c r="T9" s="72">
        <v>2</v>
      </c>
    </row>
    <row r="10" spans="1:20" ht="15.75" thickBot="1" x14ac:dyDescent="0.3">
      <c r="A10" s="129"/>
      <c r="B10" s="63" t="s">
        <v>48</v>
      </c>
      <c r="C10" s="2">
        <v>4</v>
      </c>
      <c r="D10" s="3">
        <v>995</v>
      </c>
      <c r="E10" s="59">
        <f t="shared" si="0"/>
        <v>1144.25</v>
      </c>
      <c r="F10" s="59">
        <v>2348.52</v>
      </c>
      <c r="G10" s="59">
        <f t="shared" si="1"/>
        <v>3980</v>
      </c>
      <c r="H10" s="61">
        <f t="shared" si="2"/>
        <v>4577</v>
      </c>
      <c r="M10" s="69" t="s">
        <v>102</v>
      </c>
      <c r="N10" s="70" t="s">
        <v>96</v>
      </c>
      <c r="O10" s="71">
        <v>11</v>
      </c>
      <c r="P10" s="71" t="s">
        <v>201</v>
      </c>
      <c r="Q10" s="71" t="s">
        <v>202</v>
      </c>
      <c r="R10" s="71" t="s">
        <v>203</v>
      </c>
      <c r="S10" s="71">
        <v>0</v>
      </c>
      <c r="T10" s="72">
        <v>52</v>
      </c>
    </row>
    <row r="11" spans="1:20" ht="63.75" customHeight="1" thickBot="1" x14ac:dyDescent="0.3">
      <c r="A11" s="34" t="s">
        <v>14</v>
      </c>
      <c r="B11" s="64" t="s">
        <v>49</v>
      </c>
      <c r="C11" s="53"/>
      <c r="D11" s="54"/>
      <c r="E11" s="59">
        <f t="shared" si="0"/>
        <v>0</v>
      </c>
      <c r="F11" s="54"/>
      <c r="G11" s="59">
        <f t="shared" si="1"/>
        <v>0</v>
      </c>
      <c r="H11" s="61">
        <f t="shared" si="2"/>
        <v>0</v>
      </c>
      <c r="M11" s="69" t="s">
        <v>103</v>
      </c>
      <c r="N11" s="70" t="s">
        <v>204</v>
      </c>
      <c r="O11" s="71">
        <v>12</v>
      </c>
      <c r="P11" s="71" t="s">
        <v>205</v>
      </c>
      <c r="Q11" s="71" t="s">
        <v>147</v>
      </c>
      <c r="R11" s="71">
        <v>438</v>
      </c>
      <c r="S11" s="71">
        <v>0</v>
      </c>
      <c r="T11" s="72">
        <v>1</v>
      </c>
    </row>
    <row r="12" spans="1:20" ht="15.75" thickBot="1" x14ac:dyDescent="0.3">
      <c r="A12" s="13"/>
      <c r="B12" s="63" t="s">
        <v>50</v>
      </c>
      <c r="C12" s="53"/>
      <c r="D12" s="3">
        <v>1879</v>
      </c>
      <c r="E12" s="59">
        <f t="shared" si="0"/>
        <v>2160.85</v>
      </c>
      <c r="F12" s="59">
        <v>4481.57</v>
      </c>
      <c r="G12" s="59">
        <f t="shared" si="1"/>
        <v>0</v>
      </c>
      <c r="H12" s="61">
        <f t="shared" si="2"/>
        <v>0</v>
      </c>
      <c r="M12" s="69" t="s">
        <v>105</v>
      </c>
      <c r="N12" s="70" t="s">
        <v>98</v>
      </c>
      <c r="O12" s="71">
        <v>12</v>
      </c>
      <c r="P12" s="71" t="s">
        <v>206</v>
      </c>
      <c r="Q12" s="71" t="s">
        <v>207</v>
      </c>
      <c r="R12" s="71">
        <v>960</v>
      </c>
      <c r="S12" s="71">
        <v>0</v>
      </c>
      <c r="T12" s="72">
        <v>1</v>
      </c>
    </row>
    <row r="13" spans="1:20" ht="15.75" thickBot="1" x14ac:dyDescent="0.3">
      <c r="A13" s="13"/>
      <c r="B13" s="63" t="s">
        <v>51</v>
      </c>
      <c r="C13" s="2">
        <v>19</v>
      </c>
      <c r="D13" s="3">
        <v>2012</v>
      </c>
      <c r="E13" s="59">
        <f t="shared" si="0"/>
        <v>2313.7999999999997</v>
      </c>
      <c r="F13" s="59">
        <v>4481.57</v>
      </c>
      <c r="G13" s="59">
        <f t="shared" si="1"/>
        <v>38228</v>
      </c>
      <c r="H13" s="61">
        <f t="shared" si="2"/>
        <v>43962.2</v>
      </c>
      <c r="M13" s="69" t="s">
        <v>106</v>
      </c>
      <c r="N13" s="70" t="s">
        <v>100</v>
      </c>
      <c r="O13" s="71">
        <v>13</v>
      </c>
      <c r="P13" s="71">
        <v>480</v>
      </c>
      <c r="Q13" s="71" t="s">
        <v>154</v>
      </c>
      <c r="R13" s="71" t="s">
        <v>155</v>
      </c>
      <c r="S13" s="71">
        <v>0</v>
      </c>
      <c r="T13" s="72">
        <v>3</v>
      </c>
    </row>
    <row r="14" spans="1:20" ht="15.75" thickBot="1" x14ac:dyDescent="0.3">
      <c r="A14" s="13"/>
      <c r="B14" s="63" t="s">
        <v>52</v>
      </c>
      <c r="C14" s="2">
        <v>5</v>
      </c>
      <c r="D14" s="3">
        <v>2028</v>
      </c>
      <c r="E14" s="59">
        <f t="shared" si="0"/>
        <v>2332.1999999999998</v>
      </c>
      <c r="F14" s="59">
        <v>4481.57</v>
      </c>
      <c r="G14" s="59">
        <f t="shared" si="1"/>
        <v>10140</v>
      </c>
      <c r="H14" s="61">
        <f t="shared" si="2"/>
        <v>11661</v>
      </c>
      <c r="M14" s="69" t="s">
        <v>108</v>
      </c>
      <c r="N14" s="70" t="s">
        <v>104</v>
      </c>
      <c r="O14" s="71">
        <v>13</v>
      </c>
      <c r="P14" s="71">
        <v>776</v>
      </c>
      <c r="Q14" s="71" t="s">
        <v>208</v>
      </c>
      <c r="R14" s="71" t="s">
        <v>209</v>
      </c>
      <c r="S14" s="71">
        <v>0</v>
      </c>
      <c r="T14" s="72">
        <v>2</v>
      </c>
    </row>
    <row r="15" spans="1:20" ht="16.5" customHeight="1" thickBot="1" x14ac:dyDescent="0.3">
      <c r="A15" s="13"/>
      <c r="B15" s="63" t="s">
        <v>135</v>
      </c>
      <c r="C15" s="2">
        <v>1</v>
      </c>
      <c r="D15" s="3">
        <v>1980</v>
      </c>
      <c r="E15" s="59">
        <f t="shared" si="0"/>
        <v>2277</v>
      </c>
      <c r="F15" s="59">
        <v>4481.57</v>
      </c>
      <c r="G15" s="59">
        <f t="shared" si="1"/>
        <v>1980</v>
      </c>
      <c r="H15" s="61">
        <f t="shared" si="2"/>
        <v>2277</v>
      </c>
      <c r="M15" s="69" t="s">
        <v>110</v>
      </c>
      <c r="N15" s="70" t="s">
        <v>159</v>
      </c>
      <c r="O15" s="71">
        <v>14</v>
      </c>
      <c r="P15" s="71" t="s">
        <v>210</v>
      </c>
      <c r="Q15" s="71" t="s">
        <v>211</v>
      </c>
      <c r="R15" s="71" t="s">
        <v>212</v>
      </c>
      <c r="S15" s="71">
        <v>0</v>
      </c>
      <c r="T15" s="72">
        <v>5</v>
      </c>
    </row>
    <row r="16" spans="1:20" ht="15.75" thickBot="1" x14ac:dyDescent="0.3">
      <c r="A16" s="13"/>
      <c r="B16" s="63" t="s">
        <v>53</v>
      </c>
      <c r="C16" s="53"/>
      <c r="D16" s="3">
        <v>2012</v>
      </c>
      <c r="E16" s="59">
        <f t="shared" si="0"/>
        <v>2313.7999999999997</v>
      </c>
      <c r="F16" s="59">
        <v>4481.57</v>
      </c>
      <c r="G16" s="59">
        <f t="shared" si="1"/>
        <v>0</v>
      </c>
      <c r="H16" s="61">
        <f t="shared" si="2"/>
        <v>0</v>
      </c>
      <c r="M16" s="69" t="s">
        <v>113</v>
      </c>
      <c r="N16" s="70" t="s">
        <v>213</v>
      </c>
      <c r="O16" s="71">
        <v>14</v>
      </c>
      <c r="P16" s="71" t="s">
        <v>214</v>
      </c>
      <c r="Q16" s="71" t="s">
        <v>215</v>
      </c>
      <c r="R16" s="71" t="s">
        <v>216</v>
      </c>
      <c r="S16" s="71">
        <v>0</v>
      </c>
      <c r="T16" s="72">
        <v>4</v>
      </c>
    </row>
    <row r="17" spans="1:20" ht="17.25" customHeight="1" thickBot="1" x14ac:dyDescent="0.3">
      <c r="A17" s="13"/>
      <c r="B17" s="63" t="s">
        <v>54</v>
      </c>
      <c r="C17" s="53"/>
      <c r="D17" s="3">
        <v>2058</v>
      </c>
      <c r="E17" s="59">
        <f t="shared" si="0"/>
        <v>2366.6999999999998</v>
      </c>
      <c r="F17" s="59">
        <v>4481.57</v>
      </c>
      <c r="G17" s="59">
        <f t="shared" si="1"/>
        <v>0</v>
      </c>
      <c r="H17" s="61">
        <f t="shared" si="2"/>
        <v>0</v>
      </c>
      <c r="M17" s="69" t="s">
        <v>115</v>
      </c>
      <c r="N17" s="70" t="s">
        <v>217</v>
      </c>
      <c r="O17" s="71">
        <v>14</v>
      </c>
      <c r="P17" s="71">
        <v>932</v>
      </c>
      <c r="Q17" s="71" t="s">
        <v>154</v>
      </c>
      <c r="R17" s="71" t="s">
        <v>218</v>
      </c>
      <c r="S17" s="71">
        <v>0</v>
      </c>
      <c r="T17" s="72">
        <v>1</v>
      </c>
    </row>
    <row r="18" spans="1:20" ht="15.75" thickBot="1" x14ac:dyDescent="0.3">
      <c r="A18" s="13"/>
      <c r="B18" s="63" t="s">
        <v>136</v>
      </c>
      <c r="C18" s="2">
        <v>2</v>
      </c>
      <c r="D18" s="3">
        <v>2058</v>
      </c>
      <c r="E18" s="59">
        <f t="shared" si="0"/>
        <v>2366.6999999999998</v>
      </c>
      <c r="F18" s="59">
        <v>4481.57</v>
      </c>
      <c r="G18" s="59">
        <f t="shared" si="1"/>
        <v>4116</v>
      </c>
      <c r="H18" s="61">
        <f t="shared" si="2"/>
        <v>4733.3999999999996</v>
      </c>
      <c r="M18" s="69" t="s">
        <v>117</v>
      </c>
      <c r="N18" s="70" t="s">
        <v>107</v>
      </c>
      <c r="O18" s="71">
        <v>14</v>
      </c>
      <c r="P18" s="71" t="s">
        <v>219</v>
      </c>
      <c r="Q18" s="71" t="s">
        <v>220</v>
      </c>
      <c r="R18" s="71" t="s">
        <v>221</v>
      </c>
      <c r="S18" s="71">
        <v>0</v>
      </c>
      <c r="T18" s="72">
        <v>9</v>
      </c>
    </row>
    <row r="19" spans="1:20" ht="16.5" customHeight="1" thickBot="1" x14ac:dyDescent="0.3">
      <c r="A19" s="13"/>
      <c r="B19" s="63" t="s">
        <v>55</v>
      </c>
      <c r="C19" s="2">
        <v>2</v>
      </c>
      <c r="D19" s="3">
        <v>2395</v>
      </c>
      <c r="E19" s="59">
        <f t="shared" si="0"/>
        <v>2754.25</v>
      </c>
      <c r="F19" s="59">
        <v>4481.57</v>
      </c>
      <c r="G19" s="59">
        <f t="shared" si="1"/>
        <v>4790</v>
      </c>
      <c r="H19" s="61">
        <f t="shared" si="2"/>
        <v>5508.5</v>
      </c>
      <c r="M19" s="69" t="s">
        <v>119</v>
      </c>
      <c r="N19" s="70" t="s">
        <v>109</v>
      </c>
      <c r="O19" s="71">
        <v>15</v>
      </c>
      <c r="P19" s="71" t="s">
        <v>222</v>
      </c>
      <c r="Q19" s="71" t="s">
        <v>223</v>
      </c>
      <c r="R19" s="71" t="s">
        <v>224</v>
      </c>
      <c r="S19" s="71">
        <v>0</v>
      </c>
      <c r="T19" s="72">
        <v>6</v>
      </c>
    </row>
    <row r="20" spans="1:20" ht="15.75" thickBot="1" x14ac:dyDescent="0.3">
      <c r="A20" s="13"/>
      <c r="B20" s="63" t="s">
        <v>137</v>
      </c>
      <c r="C20" s="2">
        <v>1</v>
      </c>
      <c r="D20" s="3">
        <v>2395</v>
      </c>
      <c r="E20" s="59">
        <f t="shared" si="0"/>
        <v>2754.25</v>
      </c>
      <c r="F20" s="59">
        <v>4481.57</v>
      </c>
      <c r="G20" s="59">
        <f t="shared" si="1"/>
        <v>2395</v>
      </c>
      <c r="H20" s="61">
        <f t="shared" si="2"/>
        <v>2754.25</v>
      </c>
      <c r="M20" s="69" t="s">
        <v>120</v>
      </c>
      <c r="N20" s="70" t="s">
        <v>114</v>
      </c>
      <c r="O20" s="71">
        <v>15</v>
      </c>
      <c r="P20" s="71" t="s">
        <v>225</v>
      </c>
      <c r="Q20" s="71" t="s">
        <v>226</v>
      </c>
      <c r="R20" s="71" t="s">
        <v>227</v>
      </c>
      <c r="S20" s="71">
        <v>0</v>
      </c>
      <c r="T20" s="72">
        <v>62</v>
      </c>
    </row>
    <row r="21" spans="1:20" ht="15.75" thickBot="1" x14ac:dyDescent="0.3">
      <c r="A21" s="13"/>
      <c r="B21" s="63" t="s">
        <v>56</v>
      </c>
      <c r="C21" s="2">
        <v>15</v>
      </c>
      <c r="D21" s="3">
        <v>2091</v>
      </c>
      <c r="E21" s="59">
        <f t="shared" si="0"/>
        <v>2404.6499999999996</v>
      </c>
      <c r="F21" s="59">
        <v>4481.57</v>
      </c>
      <c r="G21" s="59">
        <f t="shared" si="1"/>
        <v>31365</v>
      </c>
      <c r="H21" s="61">
        <f t="shared" si="2"/>
        <v>36069.749999999993</v>
      </c>
      <c r="M21" s="69" t="s">
        <v>122</v>
      </c>
      <c r="N21" s="70" t="s">
        <v>228</v>
      </c>
      <c r="O21" s="71">
        <v>15</v>
      </c>
      <c r="P21" s="71" t="s">
        <v>229</v>
      </c>
      <c r="Q21" s="71" t="s">
        <v>164</v>
      </c>
      <c r="R21" s="71" t="s">
        <v>230</v>
      </c>
      <c r="S21" s="71">
        <v>0</v>
      </c>
      <c r="T21" s="72">
        <v>2</v>
      </c>
    </row>
    <row r="22" spans="1:20" ht="15.75" thickBot="1" x14ac:dyDescent="0.3">
      <c r="A22" s="35"/>
      <c r="B22" s="63" t="s">
        <v>57</v>
      </c>
      <c r="C22" s="2">
        <v>3</v>
      </c>
      <c r="D22" s="3">
        <v>2514</v>
      </c>
      <c r="E22" s="59">
        <f t="shared" si="0"/>
        <v>2891.1</v>
      </c>
      <c r="F22" s="59">
        <v>4481.57</v>
      </c>
      <c r="G22" s="59">
        <f t="shared" si="1"/>
        <v>7542</v>
      </c>
      <c r="H22" s="61">
        <f t="shared" si="2"/>
        <v>8673.2999999999993</v>
      </c>
      <c r="M22" s="69" t="s">
        <v>124</v>
      </c>
      <c r="N22" s="70" t="s">
        <v>116</v>
      </c>
      <c r="O22" s="71">
        <v>2</v>
      </c>
      <c r="P22" s="71" t="s">
        <v>231</v>
      </c>
      <c r="Q22" s="71" t="s">
        <v>232</v>
      </c>
      <c r="R22" s="71" t="s">
        <v>233</v>
      </c>
      <c r="S22" s="71">
        <v>0</v>
      </c>
      <c r="T22" s="72">
        <v>7</v>
      </c>
    </row>
    <row r="23" spans="1:20" ht="15.75" thickBot="1" x14ac:dyDescent="0.3">
      <c r="A23" s="35"/>
      <c r="B23" s="63" t="s">
        <v>58</v>
      </c>
      <c r="C23" s="2">
        <v>4</v>
      </c>
      <c r="D23" s="3">
        <v>3331</v>
      </c>
      <c r="E23" s="59">
        <f t="shared" si="0"/>
        <v>3830.6499999999996</v>
      </c>
      <c r="F23" s="59">
        <v>4481.57</v>
      </c>
      <c r="G23" s="59">
        <f t="shared" si="1"/>
        <v>13324</v>
      </c>
      <c r="H23" s="61">
        <f t="shared" si="2"/>
        <v>15322.599999999999</v>
      </c>
      <c r="M23" s="69" t="s">
        <v>126</v>
      </c>
      <c r="N23" s="70" t="s">
        <v>116</v>
      </c>
      <c r="O23" s="71">
        <v>2</v>
      </c>
      <c r="P23" s="71" t="s">
        <v>234</v>
      </c>
      <c r="Q23" s="71" t="s">
        <v>235</v>
      </c>
      <c r="R23" s="71" t="s">
        <v>236</v>
      </c>
      <c r="S23" s="71">
        <v>0</v>
      </c>
      <c r="T23" s="72">
        <v>4</v>
      </c>
    </row>
    <row r="24" spans="1:20" ht="15.75" thickBot="1" x14ac:dyDescent="0.3">
      <c r="A24" s="13" t="s">
        <v>17</v>
      </c>
      <c r="B24" s="63" t="s">
        <v>18</v>
      </c>
      <c r="C24" s="53"/>
      <c r="D24" s="3"/>
      <c r="E24" s="59">
        <f t="shared" si="0"/>
        <v>0</v>
      </c>
      <c r="F24" s="54"/>
      <c r="G24" s="59">
        <f t="shared" si="1"/>
        <v>0</v>
      </c>
      <c r="H24" s="61">
        <f t="shared" si="2"/>
        <v>0</v>
      </c>
      <c r="M24" s="69" t="s">
        <v>128</v>
      </c>
      <c r="N24" s="70" t="s">
        <v>118</v>
      </c>
      <c r="O24" s="71">
        <v>3</v>
      </c>
      <c r="P24" s="71" t="s">
        <v>237</v>
      </c>
      <c r="Q24" s="71" t="s">
        <v>238</v>
      </c>
      <c r="R24" s="71" t="s">
        <v>239</v>
      </c>
      <c r="S24" s="71">
        <v>0</v>
      </c>
      <c r="T24" s="72">
        <v>6</v>
      </c>
    </row>
    <row r="25" spans="1:20" ht="15.75" thickBot="1" x14ac:dyDescent="0.3">
      <c r="A25" s="129" t="s">
        <v>19</v>
      </c>
      <c r="B25" s="63" t="s">
        <v>59</v>
      </c>
      <c r="C25" s="2">
        <v>1</v>
      </c>
      <c r="D25" s="3">
        <v>2477</v>
      </c>
      <c r="E25" s="59">
        <f t="shared" si="0"/>
        <v>2848.5499999999997</v>
      </c>
      <c r="F25" s="59">
        <v>3463.95</v>
      </c>
      <c r="G25" s="59">
        <f t="shared" si="1"/>
        <v>2477</v>
      </c>
      <c r="H25" s="61">
        <f t="shared" si="2"/>
        <v>2848.5499999999997</v>
      </c>
      <c r="M25" s="69" t="s">
        <v>240</v>
      </c>
      <c r="N25" s="70" t="s">
        <v>118</v>
      </c>
      <c r="O25" s="71">
        <v>3</v>
      </c>
      <c r="P25" s="71" t="s">
        <v>241</v>
      </c>
      <c r="Q25" s="71" t="s">
        <v>208</v>
      </c>
      <c r="R25" s="71" t="s">
        <v>242</v>
      </c>
      <c r="S25" s="71">
        <v>0</v>
      </c>
      <c r="T25" s="72">
        <v>4</v>
      </c>
    </row>
    <row r="26" spans="1:20" ht="15.75" thickBot="1" x14ac:dyDescent="0.3">
      <c r="A26" s="129"/>
      <c r="B26" s="63" t="s">
        <v>60</v>
      </c>
      <c r="C26" s="53"/>
      <c r="D26" s="3"/>
      <c r="E26" s="59">
        <f t="shared" si="0"/>
        <v>0</v>
      </c>
      <c r="F26" s="59"/>
      <c r="G26" s="59">
        <f t="shared" si="1"/>
        <v>0</v>
      </c>
      <c r="H26" s="61">
        <f t="shared" si="2"/>
        <v>0</v>
      </c>
      <c r="M26" s="69" t="s">
        <v>243</v>
      </c>
      <c r="N26" s="70" t="s">
        <v>121</v>
      </c>
      <c r="O26" s="71">
        <v>6</v>
      </c>
      <c r="P26" s="71" t="s">
        <v>244</v>
      </c>
      <c r="Q26" s="71" t="s">
        <v>245</v>
      </c>
      <c r="R26" s="71" t="s">
        <v>246</v>
      </c>
      <c r="S26" s="71">
        <v>0</v>
      </c>
      <c r="T26" s="72">
        <v>7</v>
      </c>
    </row>
    <row r="27" spans="1:20" ht="15.75" thickBot="1" x14ac:dyDescent="0.3">
      <c r="A27" s="129"/>
      <c r="B27" s="63" t="s">
        <v>286</v>
      </c>
      <c r="C27" s="2">
        <v>2</v>
      </c>
      <c r="D27" s="3">
        <v>2511</v>
      </c>
      <c r="E27" s="59">
        <f t="shared" si="0"/>
        <v>2887.6499999999996</v>
      </c>
      <c r="F27" s="59">
        <v>3463.95</v>
      </c>
      <c r="G27" s="59">
        <f t="shared" si="1"/>
        <v>5022</v>
      </c>
      <c r="H27" s="61">
        <f t="shared" si="2"/>
        <v>5775.2999999999993</v>
      </c>
      <c r="M27" s="69"/>
      <c r="N27" s="70"/>
      <c r="O27" s="71"/>
      <c r="P27" s="71"/>
      <c r="Q27" s="71"/>
      <c r="R27" s="71"/>
      <c r="S27" s="71"/>
      <c r="T27" s="72"/>
    </row>
    <row r="28" spans="1:20" ht="15.75" thickBot="1" x14ac:dyDescent="0.3">
      <c r="A28" s="129"/>
      <c r="B28" s="63" t="s">
        <v>61</v>
      </c>
      <c r="C28" s="2">
        <v>52</v>
      </c>
      <c r="D28" s="3">
        <v>2543</v>
      </c>
      <c r="E28" s="59">
        <f t="shared" si="0"/>
        <v>2924.45</v>
      </c>
      <c r="F28" s="59">
        <v>3463.95</v>
      </c>
      <c r="G28" s="59">
        <f t="shared" si="1"/>
        <v>132236</v>
      </c>
      <c r="H28" s="61">
        <f t="shared" si="2"/>
        <v>152071.4</v>
      </c>
      <c r="M28" s="69" t="s">
        <v>247</v>
      </c>
      <c r="N28" s="70" t="s">
        <v>123</v>
      </c>
      <c r="O28" s="71">
        <v>7</v>
      </c>
      <c r="P28" s="71" t="s">
        <v>248</v>
      </c>
      <c r="Q28" s="71" t="s">
        <v>249</v>
      </c>
      <c r="R28" s="71" t="s">
        <v>250</v>
      </c>
      <c r="S28" s="71">
        <v>0</v>
      </c>
      <c r="T28" s="72">
        <v>19</v>
      </c>
    </row>
    <row r="29" spans="1:20" ht="15.75" thickBot="1" x14ac:dyDescent="0.3">
      <c r="A29" s="129"/>
      <c r="B29" s="63" t="s">
        <v>62</v>
      </c>
      <c r="C29" s="53"/>
      <c r="D29" s="3">
        <v>2575</v>
      </c>
      <c r="E29" s="59">
        <f t="shared" si="0"/>
        <v>2961.2499999999995</v>
      </c>
      <c r="F29" s="59">
        <v>3463.95</v>
      </c>
      <c r="G29" s="59">
        <f t="shared" si="1"/>
        <v>0</v>
      </c>
      <c r="H29" s="61">
        <f t="shared" si="2"/>
        <v>0</v>
      </c>
      <c r="M29" s="69" t="s">
        <v>251</v>
      </c>
      <c r="N29" s="70" t="s">
        <v>125</v>
      </c>
      <c r="O29" s="71">
        <v>8</v>
      </c>
      <c r="P29" s="71" t="s">
        <v>252</v>
      </c>
      <c r="Q29" s="71" t="s">
        <v>253</v>
      </c>
      <c r="R29" s="71" t="s">
        <v>254</v>
      </c>
      <c r="S29" s="71">
        <v>0</v>
      </c>
      <c r="T29" s="72">
        <v>5</v>
      </c>
    </row>
    <row r="30" spans="1:20" ht="15.75" thickBot="1" x14ac:dyDescent="0.3">
      <c r="A30" s="129"/>
      <c r="B30" s="63" t="s">
        <v>63</v>
      </c>
      <c r="C30" s="2">
        <v>1</v>
      </c>
      <c r="D30" s="3">
        <v>2574</v>
      </c>
      <c r="E30" s="59">
        <f t="shared" si="0"/>
        <v>2960.1</v>
      </c>
      <c r="F30" s="59">
        <v>3463.95</v>
      </c>
      <c r="G30" s="59">
        <f t="shared" si="1"/>
        <v>2574</v>
      </c>
      <c r="H30" s="61">
        <f t="shared" si="2"/>
        <v>2960.1</v>
      </c>
      <c r="M30" s="69" t="s">
        <v>255</v>
      </c>
      <c r="N30" s="70" t="s">
        <v>127</v>
      </c>
      <c r="O30" s="71">
        <v>8</v>
      </c>
      <c r="P30" s="71" t="s">
        <v>256</v>
      </c>
      <c r="Q30" s="71" t="s">
        <v>257</v>
      </c>
      <c r="R30" s="71" t="s">
        <v>258</v>
      </c>
      <c r="S30" s="71">
        <v>0</v>
      </c>
      <c r="T30" s="72">
        <v>19</v>
      </c>
    </row>
    <row r="31" spans="1:20" ht="15.75" thickBot="1" x14ac:dyDescent="0.3">
      <c r="A31" s="37"/>
      <c r="B31" s="63" t="s">
        <v>287</v>
      </c>
      <c r="C31" s="2">
        <v>1</v>
      </c>
      <c r="D31" s="3">
        <v>2617</v>
      </c>
      <c r="E31" s="59">
        <f t="shared" si="0"/>
        <v>3009.5499999999997</v>
      </c>
      <c r="F31" s="59">
        <v>4481.57</v>
      </c>
      <c r="G31" s="59">
        <f t="shared" si="1"/>
        <v>2617</v>
      </c>
      <c r="H31" s="61">
        <f t="shared" si="2"/>
        <v>3009.5499999999997</v>
      </c>
      <c r="M31" s="69"/>
      <c r="N31" s="70"/>
      <c r="O31" s="71"/>
      <c r="P31" s="71"/>
      <c r="Q31" s="71"/>
      <c r="R31" s="71"/>
      <c r="S31" s="71"/>
      <c r="T31" s="72"/>
    </row>
    <row r="32" spans="1:20" ht="15.75" thickBot="1" x14ac:dyDescent="0.3">
      <c r="A32" s="13" t="s">
        <v>64</v>
      </c>
      <c r="B32" s="63" t="s">
        <v>65</v>
      </c>
      <c r="C32" s="53"/>
      <c r="D32" s="3"/>
      <c r="E32" s="59">
        <f t="shared" si="0"/>
        <v>0</v>
      </c>
      <c r="F32" s="54"/>
      <c r="G32" s="59">
        <f t="shared" si="1"/>
        <v>0</v>
      </c>
      <c r="H32" s="61">
        <f t="shared" si="2"/>
        <v>0</v>
      </c>
      <c r="M32" s="69" t="s">
        <v>259</v>
      </c>
      <c r="N32" s="70" t="s">
        <v>260</v>
      </c>
      <c r="O32" s="71">
        <v>9</v>
      </c>
      <c r="P32" s="71" t="s">
        <v>261</v>
      </c>
      <c r="Q32" s="71" t="s">
        <v>177</v>
      </c>
      <c r="R32" s="71" t="s">
        <v>262</v>
      </c>
      <c r="S32" s="71">
        <v>0</v>
      </c>
      <c r="T32" s="72">
        <v>1</v>
      </c>
    </row>
    <row r="33" spans="1:20" ht="15.75" thickBot="1" x14ac:dyDescent="0.3">
      <c r="A33" s="13"/>
      <c r="B33" s="63" t="s">
        <v>66</v>
      </c>
      <c r="C33" s="53"/>
      <c r="D33" s="3"/>
      <c r="E33" s="59">
        <f t="shared" si="0"/>
        <v>0</v>
      </c>
      <c r="F33" s="54"/>
      <c r="G33" s="59">
        <f t="shared" si="1"/>
        <v>0</v>
      </c>
      <c r="H33" s="61">
        <f t="shared" si="2"/>
        <v>0</v>
      </c>
      <c r="M33" s="69" t="s">
        <v>263</v>
      </c>
      <c r="N33" s="70" t="s">
        <v>264</v>
      </c>
      <c r="O33" s="71">
        <v>9</v>
      </c>
      <c r="P33" s="71" t="s">
        <v>265</v>
      </c>
      <c r="Q33" s="71" t="s">
        <v>266</v>
      </c>
      <c r="R33" s="71" t="s">
        <v>267</v>
      </c>
      <c r="S33" s="71">
        <v>0</v>
      </c>
      <c r="T33" s="72">
        <v>2</v>
      </c>
    </row>
    <row r="34" spans="1:20" ht="15.75" thickBot="1" x14ac:dyDescent="0.3">
      <c r="A34" s="13"/>
      <c r="B34" s="63" t="s">
        <v>67</v>
      </c>
      <c r="C34" s="2">
        <v>2</v>
      </c>
      <c r="D34" s="3">
        <v>388</v>
      </c>
      <c r="E34" s="59">
        <f t="shared" si="0"/>
        <v>446.2</v>
      </c>
      <c r="F34" s="59">
        <v>2348.52</v>
      </c>
      <c r="G34" s="59">
        <f t="shared" si="1"/>
        <v>776</v>
      </c>
      <c r="H34" s="61">
        <f t="shared" si="2"/>
        <v>892.4</v>
      </c>
      <c r="M34" s="69" t="s">
        <v>268</v>
      </c>
      <c r="N34" s="70" t="s">
        <v>269</v>
      </c>
      <c r="O34" s="71">
        <v>9</v>
      </c>
      <c r="P34" s="71" t="s">
        <v>270</v>
      </c>
      <c r="Q34" s="71" t="s">
        <v>177</v>
      </c>
      <c r="R34" s="71" t="s">
        <v>271</v>
      </c>
      <c r="S34" s="71">
        <v>0</v>
      </c>
      <c r="T34" s="72">
        <v>2</v>
      </c>
    </row>
    <row r="35" spans="1:20" ht="15.75" thickBot="1" x14ac:dyDescent="0.3">
      <c r="A35" s="13" t="s">
        <v>68</v>
      </c>
      <c r="B35" s="63" t="s">
        <v>69</v>
      </c>
      <c r="C35" s="53"/>
      <c r="D35" s="3"/>
      <c r="E35" s="59">
        <f t="shared" si="0"/>
        <v>0</v>
      </c>
      <c r="F35" s="54"/>
      <c r="G35" s="59">
        <f t="shared" si="1"/>
        <v>0</v>
      </c>
      <c r="H35" s="61">
        <f t="shared" si="2"/>
        <v>0</v>
      </c>
      <c r="M35" s="69" t="s">
        <v>272</v>
      </c>
      <c r="N35" s="70" t="s">
        <v>273</v>
      </c>
      <c r="O35" s="71">
        <v>9</v>
      </c>
      <c r="P35" s="71">
        <v>0</v>
      </c>
      <c r="Q35" s="71">
        <v>0</v>
      </c>
      <c r="R35" s="71">
        <v>0</v>
      </c>
      <c r="S35" s="71">
        <v>0</v>
      </c>
      <c r="T35" s="72">
        <v>1</v>
      </c>
    </row>
    <row r="36" spans="1:20" ht="15.75" thickBot="1" x14ac:dyDescent="0.3">
      <c r="A36" s="127" t="s">
        <v>19</v>
      </c>
      <c r="B36" s="63" t="s">
        <v>70</v>
      </c>
      <c r="C36" s="2">
        <v>3</v>
      </c>
      <c r="D36" s="3">
        <v>480</v>
      </c>
      <c r="E36" s="59">
        <f t="shared" si="0"/>
        <v>552</v>
      </c>
      <c r="F36" s="59">
        <v>2739.9</v>
      </c>
      <c r="G36" s="59">
        <f t="shared" si="1"/>
        <v>1440</v>
      </c>
      <c r="H36" s="61">
        <f t="shared" si="2"/>
        <v>1656</v>
      </c>
      <c r="M36" s="69" t="s">
        <v>274</v>
      </c>
      <c r="N36" s="70" t="s">
        <v>129</v>
      </c>
      <c r="O36" s="71">
        <v>9</v>
      </c>
      <c r="P36" s="71" t="s">
        <v>275</v>
      </c>
      <c r="Q36" s="71" t="s">
        <v>276</v>
      </c>
      <c r="R36" s="71" t="s">
        <v>277</v>
      </c>
      <c r="S36" s="71">
        <v>0</v>
      </c>
      <c r="T36" s="72">
        <v>15</v>
      </c>
    </row>
    <row r="37" spans="1:20" ht="15.75" thickBot="1" x14ac:dyDescent="0.3">
      <c r="A37" s="127"/>
      <c r="B37" s="63" t="s">
        <v>71</v>
      </c>
      <c r="C37" s="53"/>
      <c r="D37" s="3"/>
      <c r="E37" s="59">
        <f t="shared" si="0"/>
        <v>0</v>
      </c>
      <c r="F37" s="54"/>
      <c r="G37" s="59">
        <f t="shared" si="1"/>
        <v>0</v>
      </c>
      <c r="H37" s="61">
        <f t="shared" si="2"/>
        <v>0</v>
      </c>
      <c r="M37" s="73"/>
      <c r="N37" s="74" t="s">
        <v>130</v>
      </c>
      <c r="O37" s="75"/>
      <c r="P37" s="76" t="s">
        <v>278</v>
      </c>
      <c r="Q37" s="76" t="s">
        <v>279</v>
      </c>
      <c r="R37" s="76" t="s">
        <v>280</v>
      </c>
      <c r="S37" s="76">
        <v>0</v>
      </c>
      <c r="T37" s="77">
        <v>251</v>
      </c>
    </row>
    <row r="38" spans="1:20" ht="15.75" thickTop="1" x14ac:dyDescent="0.25">
      <c r="A38" s="127"/>
      <c r="B38" s="63" t="s">
        <v>72</v>
      </c>
      <c r="C38" s="2">
        <v>5</v>
      </c>
      <c r="D38" s="3">
        <v>773</v>
      </c>
      <c r="E38" s="59">
        <f t="shared" si="0"/>
        <v>888.94999999999993</v>
      </c>
      <c r="F38" s="59">
        <v>2739.9</v>
      </c>
      <c r="G38" s="59">
        <f t="shared" si="1"/>
        <v>3865</v>
      </c>
      <c r="H38" s="61">
        <f t="shared" si="2"/>
        <v>4444.75</v>
      </c>
      <c r="M38" s="78"/>
      <c r="N38" s="78"/>
      <c r="O38" s="78"/>
      <c r="P38" s="78"/>
      <c r="Q38" s="78"/>
      <c r="R38" s="78"/>
      <c r="S38" s="78"/>
      <c r="T38" s="78"/>
    </row>
    <row r="39" spans="1:20" x14ac:dyDescent="0.25">
      <c r="A39" s="127"/>
      <c r="B39" s="63" t="s">
        <v>73</v>
      </c>
      <c r="C39" s="2">
        <v>4</v>
      </c>
      <c r="D39" s="3">
        <v>692</v>
      </c>
      <c r="E39" s="59">
        <f t="shared" si="0"/>
        <v>795.8</v>
      </c>
      <c r="F39" s="59">
        <v>2739.9</v>
      </c>
      <c r="G39" s="59">
        <f t="shared" si="1"/>
        <v>2768</v>
      </c>
      <c r="H39" s="61">
        <f t="shared" si="2"/>
        <v>3183.2</v>
      </c>
    </row>
    <row r="40" spans="1:20" x14ac:dyDescent="0.25">
      <c r="A40" s="127"/>
      <c r="B40" s="63" t="s">
        <v>74</v>
      </c>
      <c r="C40" s="2">
        <v>1</v>
      </c>
      <c r="D40" s="3">
        <v>932</v>
      </c>
      <c r="E40" s="59">
        <f t="shared" si="0"/>
        <v>1071.8</v>
      </c>
      <c r="F40" s="59">
        <v>2739.9</v>
      </c>
      <c r="G40" s="59">
        <f t="shared" si="1"/>
        <v>932</v>
      </c>
      <c r="H40" s="61">
        <f t="shared" si="2"/>
        <v>1071.8</v>
      </c>
    </row>
    <row r="41" spans="1:20" x14ac:dyDescent="0.25">
      <c r="A41" s="127"/>
      <c r="B41" s="63" t="s">
        <v>75</v>
      </c>
      <c r="C41" s="53"/>
      <c r="D41" s="3">
        <v>1294</v>
      </c>
      <c r="E41" s="59">
        <f t="shared" si="0"/>
        <v>1488.1</v>
      </c>
      <c r="F41" s="59">
        <v>2739.9</v>
      </c>
      <c r="G41" s="59">
        <f t="shared" si="1"/>
        <v>0</v>
      </c>
      <c r="H41" s="61">
        <f t="shared" si="2"/>
        <v>0</v>
      </c>
    </row>
    <row r="42" spans="1:20" x14ac:dyDescent="0.25">
      <c r="A42" s="127" t="s">
        <v>36</v>
      </c>
      <c r="B42" s="63" t="s">
        <v>76</v>
      </c>
      <c r="C42" s="2">
        <v>9</v>
      </c>
      <c r="D42" s="3">
        <v>1749</v>
      </c>
      <c r="E42" s="59">
        <f t="shared" si="0"/>
        <v>2011.35</v>
      </c>
      <c r="F42" s="59">
        <v>3463.95</v>
      </c>
      <c r="G42" s="59">
        <f t="shared" si="1"/>
        <v>15741</v>
      </c>
      <c r="H42" s="61">
        <f t="shared" si="2"/>
        <v>18102.149999999998</v>
      </c>
    </row>
    <row r="43" spans="1:20" x14ac:dyDescent="0.25">
      <c r="A43" s="127"/>
      <c r="B43" s="63" t="s">
        <v>77</v>
      </c>
      <c r="C43" s="2">
        <v>6</v>
      </c>
      <c r="D43" s="3">
        <v>1027</v>
      </c>
      <c r="E43" s="59">
        <f t="shared" si="0"/>
        <v>1181.05</v>
      </c>
      <c r="F43" s="59">
        <v>3463.95</v>
      </c>
      <c r="G43" s="59">
        <f t="shared" si="1"/>
        <v>6162</v>
      </c>
      <c r="H43" s="61">
        <f t="shared" si="2"/>
        <v>7086.2999999999993</v>
      </c>
    </row>
    <row r="44" spans="1:20" x14ac:dyDescent="0.25">
      <c r="A44" s="127"/>
      <c r="B44" s="63" t="s">
        <v>134</v>
      </c>
      <c r="C44" s="2">
        <v>2</v>
      </c>
      <c r="D44" s="3">
        <v>1431</v>
      </c>
      <c r="E44" s="59">
        <f t="shared" si="0"/>
        <v>1645.6499999999999</v>
      </c>
      <c r="F44" s="59">
        <v>3463.95</v>
      </c>
      <c r="G44" s="59">
        <f t="shared" si="1"/>
        <v>2862</v>
      </c>
      <c r="H44" s="61">
        <f t="shared" si="2"/>
        <v>3291.2999999999997</v>
      </c>
    </row>
    <row r="45" spans="1:20" x14ac:dyDescent="0.25">
      <c r="A45" s="127"/>
      <c r="B45" s="63" t="s">
        <v>78</v>
      </c>
      <c r="C45" s="2">
        <v>62</v>
      </c>
      <c r="D45" s="3">
        <v>1431</v>
      </c>
      <c r="E45" s="59">
        <f t="shared" si="0"/>
        <v>1645.6499999999999</v>
      </c>
      <c r="F45" s="59">
        <v>3463.95</v>
      </c>
      <c r="G45" s="59">
        <f t="shared" si="1"/>
        <v>88722</v>
      </c>
      <c r="H45" s="61">
        <f t="shared" si="2"/>
        <v>102030.29999999999</v>
      </c>
    </row>
    <row r="46" spans="1:20" x14ac:dyDescent="0.25">
      <c r="A46" s="13" t="s">
        <v>79</v>
      </c>
      <c r="B46" s="63" t="s">
        <v>80</v>
      </c>
      <c r="C46" s="53"/>
      <c r="D46" s="3"/>
      <c r="E46" s="59">
        <f t="shared" si="0"/>
        <v>0</v>
      </c>
      <c r="F46" s="54"/>
      <c r="G46" s="59">
        <f t="shared" si="1"/>
        <v>0</v>
      </c>
      <c r="H46" s="61">
        <f t="shared" si="2"/>
        <v>0</v>
      </c>
    </row>
    <row r="47" spans="1:20" x14ac:dyDescent="0.25">
      <c r="A47" s="13"/>
      <c r="B47" s="63" t="s">
        <v>81</v>
      </c>
      <c r="C47" s="2">
        <v>7</v>
      </c>
      <c r="D47" s="3">
        <v>1046</v>
      </c>
      <c r="E47" s="59">
        <f t="shared" si="0"/>
        <v>1202.8999999999999</v>
      </c>
      <c r="F47" s="59">
        <v>2773.16</v>
      </c>
      <c r="G47" s="59">
        <f t="shared" si="1"/>
        <v>7322</v>
      </c>
      <c r="H47" s="61">
        <f t="shared" si="2"/>
        <v>8420.2999999999993</v>
      </c>
    </row>
    <row r="48" spans="1:20" ht="15.75" thickBot="1" x14ac:dyDescent="0.3">
      <c r="A48" s="13"/>
      <c r="B48" s="65" t="s">
        <v>82</v>
      </c>
      <c r="C48" s="18">
        <v>19</v>
      </c>
      <c r="D48" s="19">
        <v>2176</v>
      </c>
      <c r="E48" s="59">
        <f t="shared" si="0"/>
        <v>2502.3999999999996</v>
      </c>
      <c r="F48" s="60">
        <v>3506.02</v>
      </c>
      <c r="G48" s="60">
        <f t="shared" si="1"/>
        <v>41344</v>
      </c>
      <c r="H48" s="61">
        <f t="shared" si="2"/>
        <v>47545.599999999991</v>
      </c>
    </row>
    <row r="49" spans="1:8" ht="15.75" thickBot="1" x14ac:dyDescent="0.3">
      <c r="A49" s="16"/>
      <c r="B49" s="21" t="s">
        <v>31</v>
      </c>
      <c r="C49" s="22">
        <f>SUM(C6:C48)</f>
        <v>251</v>
      </c>
      <c r="D49" s="22"/>
      <c r="E49" s="22"/>
      <c r="F49" s="22"/>
      <c r="G49" s="24">
        <f>SUM(G6:G48)</f>
        <v>451518</v>
      </c>
      <c r="H49" s="25">
        <f>SUM(H6:H48)</f>
        <v>519245.6999999999</v>
      </c>
    </row>
    <row r="50" spans="1:8" ht="15.75" thickBot="1" x14ac:dyDescent="0.3">
      <c r="F50" s="26" t="s">
        <v>138</v>
      </c>
      <c r="G50" s="36">
        <f>H49-G49</f>
        <v>67727.699999999895</v>
      </c>
    </row>
  </sheetData>
  <mergeCells count="6">
    <mergeCell ref="A42:A45"/>
    <mergeCell ref="A3:H3"/>
    <mergeCell ref="A7:A8"/>
    <mergeCell ref="A9:A10"/>
    <mergeCell ref="A25:A30"/>
    <mergeCell ref="A36:A41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I10" sqref="I10"/>
    </sheetView>
  </sheetViews>
  <sheetFormatPr defaultRowHeight="15" x14ac:dyDescent="0.25"/>
  <cols>
    <col min="1" max="1" width="4" customWidth="1"/>
    <col min="2" max="2" width="43.42578125" customWidth="1"/>
    <col min="3" max="3" width="5.85546875" customWidth="1"/>
    <col min="4" max="4" width="8.140625" customWidth="1"/>
    <col min="5" max="5" width="11.5703125" customWidth="1"/>
    <col min="6" max="6" width="8.42578125" customWidth="1"/>
    <col min="7" max="7" width="9.7109375" customWidth="1"/>
    <col min="8" max="8" width="7.5703125" customWidth="1"/>
    <col min="12" max="12" width="36.140625" customWidth="1"/>
    <col min="15" max="15" width="11.85546875" customWidth="1"/>
  </cols>
  <sheetData>
    <row r="1" spans="1:18" x14ac:dyDescent="0.25">
      <c r="K1" s="38"/>
    </row>
    <row r="2" spans="1:18" ht="15.75" x14ac:dyDescent="0.25">
      <c r="K2" s="132" t="s">
        <v>141</v>
      </c>
      <c r="L2" s="132"/>
      <c r="M2" s="132"/>
      <c r="N2" s="132"/>
      <c r="O2" s="132"/>
      <c r="P2" s="132"/>
      <c r="Q2" s="132"/>
      <c r="R2" s="132"/>
    </row>
    <row r="3" spans="1:18" x14ac:dyDescent="0.25">
      <c r="K3" s="133" t="s">
        <v>142</v>
      </c>
      <c r="L3" s="133"/>
      <c r="M3" s="133"/>
      <c r="N3" s="133"/>
      <c r="O3" s="133"/>
      <c r="P3" s="133"/>
      <c r="Q3" s="133"/>
      <c r="R3" s="133"/>
    </row>
    <row r="4" spans="1:18" ht="19.5" thickBot="1" x14ac:dyDescent="0.3">
      <c r="A4" s="134" t="s">
        <v>288</v>
      </c>
      <c r="B4" s="122"/>
      <c r="C4" s="122"/>
      <c r="D4" s="122"/>
      <c r="E4" s="122"/>
      <c r="F4" s="122"/>
      <c r="G4" s="122"/>
      <c r="H4" s="122"/>
      <c r="K4" s="58"/>
    </row>
    <row r="5" spans="1:18" ht="39.75" thickTop="1" thickBot="1" x14ac:dyDescent="0.3">
      <c r="A5" s="84" t="s">
        <v>292</v>
      </c>
      <c r="B5" s="85" t="s">
        <v>3</v>
      </c>
      <c r="C5" s="85" t="s">
        <v>4</v>
      </c>
      <c r="D5" s="85" t="s">
        <v>281</v>
      </c>
      <c r="E5" s="85" t="s">
        <v>289</v>
      </c>
      <c r="F5" s="85" t="s">
        <v>283</v>
      </c>
      <c r="G5" s="85" t="s">
        <v>9</v>
      </c>
      <c r="H5" s="86" t="s">
        <v>284</v>
      </c>
      <c r="K5" s="41" t="s">
        <v>83</v>
      </c>
      <c r="L5" s="42" t="s">
        <v>84</v>
      </c>
      <c r="M5" s="42" t="s">
        <v>85</v>
      </c>
      <c r="N5" s="42" t="s">
        <v>86</v>
      </c>
      <c r="O5" s="42" t="s">
        <v>87</v>
      </c>
      <c r="P5" s="42" t="s">
        <v>88</v>
      </c>
      <c r="Q5" s="42" t="s">
        <v>89</v>
      </c>
      <c r="R5" s="43" t="s">
        <v>90</v>
      </c>
    </row>
    <row r="6" spans="1:18" ht="27" thickBot="1" x14ac:dyDescent="0.3">
      <c r="A6" s="87" t="s">
        <v>2</v>
      </c>
      <c r="B6" s="88" t="s">
        <v>32</v>
      </c>
      <c r="C6" s="89"/>
      <c r="D6" s="89"/>
      <c r="E6" s="89"/>
      <c r="F6" s="89"/>
      <c r="G6" s="89"/>
      <c r="H6" s="89"/>
      <c r="K6" s="44" t="s">
        <v>91</v>
      </c>
      <c r="L6" s="45" t="s">
        <v>92</v>
      </c>
      <c r="M6" s="46">
        <v>10</v>
      </c>
      <c r="N6" s="46" t="s">
        <v>143</v>
      </c>
      <c r="O6" s="46" t="s">
        <v>144</v>
      </c>
      <c r="P6" s="46" t="s">
        <v>145</v>
      </c>
      <c r="Q6" s="46">
        <v>0</v>
      </c>
      <c r="R6" s="47">
        <v>6</v>
      </c>
    </row>
    <row r="7" spans="1:18" ht="15.75" thickBot="1" x14ac:dyDescent="0.3">
      <c r="A7" s="135" t="s">
        <v>10</v>
      </c>
      <c r="B7" s="63" t="s">
        <v>11</v>
      </c>
      <c r="C7" s="90">
        <v>6</v>
      </c>
      <c r="D7" s="91">
        <v>998</v>
      </c>
      <c r="E7" s="91">
        <v>998</v>
      </c>
      <c r="F7" s="91">
        <v>2348.52</v>
      </c>
      <c r="G7" s="91">
        <f>C7*D7</f>
        <v>5988</v>
      </c>
      <c r="H7" s="110">
        <f>C7*E7</f>
        <v>5988</v>
      </c>
      <c r="I7" s="55"/>
      <c r="K7" s="44" t="s">
        <v>93</v>
      </c>
      <c r="L7" s="45" t="s">
        <v>94</v>
      </c>
      <c r="M7" s="46">
        <v>11</v>
      </c>
      <c r="N7" s="46" t="s">
        <v>146</v>
      </c>
      <c r="O7" s="46" t="s">
        <v>147</v>
      </c>
      <c r="P7" s="46">
        <v>437</v>
      </c>
      <c r="Q7" s="46">
        <v>0</v>
      </c>
      <c r="R7" s="47">
        <v>1</v>
      </c>
    </row>
    <row r="8" spans="1:18" ht="15.75" thickBot="1" x14ac:dyDescent="0.3">
      <c r="A8" s="136"/>
      <c r="B8" s="63" t="s">
        <v>12</v>
      </c>
      <c r="C8" s="90">
        <v>1</v>
      </c>
      <c r="D8" s="91">
        <v>995</v>
      </c>
      <c r="E8" s="91">
        <v>995</v>
      </c>
      <c r="F8" s="91">
        <v>2348.52</v>
      </c>
      <c r="G8" s="91">
        <f t="shared" ref="G8:G35" si="0">C8*D8</f>
        <v>995</v>
      </c>
      <c r="H8" s="110">
        <f t="shared" ref="H8:H35" si="1">C8*E8</f>
        <v>995</v>
      </c>
      <c r="I8" s="55"/>
      <c r="K8" s="44" t="s">
        <v>95</v>
      </c>
      <c r="L8" s="45" t="s">
        <v>96</v>
      </c>
      <c r="M8" s="46">
        <v>11</v>
      </c>
      <c r="N8" s="46" t="s">
        <v>148</v>
      </c>
      <c r="O8" s="46" t="s">
        <v>149</v>
      </c>
      <c r="P8" s="46" t="s">
        <v>150</v>
      </c>
      <c r="Q8" s="46">
        <v>0</v>
      </c>
      <c r="R8" s="47">
        <v>15</v>
      </c>
    </row>
    <row r="9" spans="1:18" ht="15.75" thickBot="1" x14ac:dyDescent="0.3">
      <c r="A9" s="93" t="s">
        <v>36</v>
      </c>
      <c r="B9" s="63" t="s">
        <v>13</v>
      </c>
      <c r="C9" s="113">
        <v>1</v>
      </c>
      <c r="D9" s="91">
        <v>901</v>
      </c>
      <c r="E9" s="91">
        <v>899</v>
      </c>
      <c r="F9" s="91">
        <v>1957.12</v>
      </c>
      <c r="G9" s="91">
        <f t="shared" si="0"/>
        <v>901</v>
      </c>
      <c r="H9" s="110">
        <f t="shared" si="1"/>
        <v>899</v>
      </c>
      <c r="I9" s="55"/>
      <c r="K9" s="44" t="s">
        <v>97</v>
      </c>
      <c r="L9" s="45" t="s">
        <v>98</v>
      </c>
      <c r="M9" s="46">
        <v>12</v>
      </c>
      <c r="N9" s="46" t="s">
        <v>151</v>
      </c>
      <c r="O9" s="46" t="s">
        <v>152</v>
      </c>
      <c r="P9" s="46" t="s">
        <v>153</v>
      </c>
      <c r="Q9" s="46">
        <v>0</v>
      </c>
      <c r="R9" s="47">
        <v>3</v>
      </c>
    </row>
    <row r="10" spans="1:18" ht="65.25" thickBot="1" x14ac:dyDescent="0.3">
      <c r="A10" s="93" t="s">
        <v>14</v>
      </c>
      <c r="B10" s="94" t="s">
        <v>49</v>
      </c>
      <c r="C10" s="114"/>
      <c r="D10" s="92"/>
      <c r="E10" s="91"/>
      <c r="F10" s="91"/>
      <c r="G10" s="91"/>
      <c r="H10" s="110"/>
      <c r="I10" s="55"/>
      <c r="K10" s="44" t="s">
        <v>99</v>
      </c>
      <c r="L10" s="45" t="s">
        <v>100</v>
      </c>
      <c r="M10" s="46">
        <v>13</v>
      </c>
      <c r="N10" s="46">
        <v>480</v>
      </c>
      <c r="O10" s="46" t="s">
        <v>154</v>
      </c>
      <c r="P10" s="46" t="s">
        <v>155</v>
      </c>
      <c r="Q10" s="46">
        <v>0</v>
      </c>
      <c r="R10" s="47">
        <v>1</v>
      </c>
    </row>
    <row r="11" spans="1:18" ht="26.25" thickBot="1" x14ac:dyDescent="0.3">
      <c r="A11" s="137" t="s">
        <v>19</v>
      </c>
      <c r="B11" s="63" t="s">
        <v>15</v>
      </c>
      <c r="C11" s="113">
        <v>3</v>
      </c>
      <c r="D11" s="91">
        <v>2028</v>
      </c>
      <c r="E11" s="91">
        <v>1500</v>
      </c>
      <c r="F11" s="91">
        <v>4481.57</v>
      </c>
      <c r="G11" s="91">
        <f t="shared" si="0"/>
        <v>6084</v>
      </c>
      <c r="H11" s="110">
        <f t="shared" si="1"/>
        <v>4500</v>
      </c>
      <c r="I11" s="55"/>
      <c r="K11" s="44" t="s">
        <v>102</v>
      </c>
      <c r="L11" s="45" t="s">
        <v>156</v>
      </c>
      <c r="M11" s="46">
        <v>13</v>
      </c>
      <c r="N11" s="46" t="s">
        <v>157</v>
      </c>
      <c r="O11" s="46" t="s">
        <v>158</v>
      </c>
      <c r="P11" s="46" t="s">
        <v>112</v>
      </c>
      <c r="Q11" s="46">
        <v>0</v>
      </c>
      <c r="R11" s="47">
        <v>2</v>
      </c>
    </row>
    <row r="12" spans="1:18" ht="26.25" thickBot="1" x14ac:dyDescent="0.3">
      <c r="A12" s="138"/>
      <c r="B12" s="63" t="s">
        <v>133</v>
      </c>
      <c r="C12" s="113">
        <v>2</v>
      </c>
      <c r="D12" s="91">
        <v>2012</v>
      </c>
      <c r="E12" s="91">
        <v>1500</v>
      </c>
      <c r="F12" s="91">
        <v>4481.57</v>
      </c>
      <c r="G12" s="91">
        <f t="shared" si="0"/>
        <v>4024</v>
      </c>
      <c r="H12" s="110">
        <f t="shared" si="1"/>
        <v>3000</v>
      </c>
      <c r="I12" s="55"/>
      <c r="K12" s="44" t="s">
        <v>103</v>
      </c>
      <c r="L12" s="45" t="s">
        <v>159</v>
      </c>
      <c r="M12" s="46">
        <v>14</v>
      </c>
      <c r="N12" s="46" t="s">
        <v>160</v>
      </c>
      <c r="O12" s="46" t="s">
        <v>161</v>
      </c>
      <c r="P12" s="46" t="s">
        <v>162</v>
      </c>
      <c r="Q12" s="46">
        <v>0</v>
      </c>
      <c r="R12" s="47">
        <v>3</v>
      </c>
    </row>
    <row r="13" spans="1:18" ht="26.25" thickBot="1" x14ac:dyDescent="0.3">
      <c r="A13" s="130" t="s">
        <v>36</v>
      </c>
      <c r="B13" s="63" t="s">
        <v>139</v>
      </c>
      <c r="C13" s="113">
        <v>6</v>
      </c>
      <c r="D13" s="91">
        <v>2091</v>
      </c>
      <c r="E13" s="91">
        <v>1700</v>
      </c>
      <c r="F13" s="91">
        <v>4481.57</v>
      </c>
      <c r="G13" s="91">
        <f>C13*D13</f>
        <v>12546</v>
      </c>
      <c r="H13" s="110">
        <f>C13*E13</f>
        <v>10200</v>
      </c>
      <c r="I13" s="55"/>
      <c r="K13" s="44" t="s">
        <v>105</v>
      </c>
      <c r="L13" s="45" t="s">
        <v>107</v>
      </c>
      <c r="M13" s="46">
        <v>14</v>
      </c>
      <c r="N13" s="46" t="s">
        <v>163</v>
      </c>
      <c r="O13" s="46" t="s">
        <v>164</v>
      </c>
      <c r="P13" s="46" t="s">
        <v>165</v>
      </c>
      <c r="Q13" s="46">
        <v>0</v>
      </c>
      <c r="R13" s="47">
        <v>2</v>
      </c>
    </row>
    <row r="14" spans="1:18" ht="26.25" thickBot="1" x14ac:dyDescent="0.3">
      <c r="A14" s="131"/>
      <c r="B14" s="63" t="s">
        <v>16</v>
      </c>
      <c r="C14" s="114"/>
      <c r="D14" s="91">
        <v>2395</v>
      </c>
      <c r="E14" s="91">
        <v>1700</v>
      </c>
      <c r="F14" s="91">
        <v>4481.57</v>
      </c>
      <c r="G14" s="91">
        <f t="shared" si="0"/>
        <v>0</v>
      </c>
      <c r="H14" s="110">
        <f t="shared" si="1"/>
        <v>0</v>
      </c>
      <c r="I14" s="55"/>
      <c r="K14" s="44" t="s">
        <v>106</v>
      </c>
      <c r="L14" s="45" t="s">
        <v>109</v>
      </c>
      <c r="M14" s="46">
        <v>15</v>
      </c>
      <c r="N14" s="46" t="s">
        <v>166</v>
      </c>
      <c r="O14" s="46" t="s">
        <v>164</v>
      </c>
      <c r="P14" s="46" t="s">
        <v>167</v>
      </c>
      <c r="Q14" s="46">
        <v>0</v>
      </c>
      <c r="R14" s="47">
        <v>2</v>
      </c>
    </row>
    <row r="15" spans="1:18" ht="26.25" thickBot="1" x14ac:dyDescent="0.3">
      <c r="A15" s="93" t="s">
        <v>10</v>
      </c>
      <c r="B15" s="63" t="s">
        <v>34</v>
      </c>
      <c r="C15" s="113">
        <v>6</v>
      </c>
      <c r="D15" s="91">
        <v>2514</v>
      </c>
      <c r="E15" s="91">
        <v>2400</v>
      </c>
      <c r="F15" s="91">
        <v>4481.57</v>
      </c>
      <c r="G15" s="91">
        <f t="shared" si="0"/>
        <v>15084</v>
      </c>
      <c r="H15" s="110">
        <f t="shared" si="1"/>
        <v>14400</v>
      </c>
      <c r="I15" s="55"/>
      <c r="K15" s="44" t="s">
        <v>108</v>
      </c>
      <c r="L15" s="45" t="s">
        <v>111</v>
      </c>
      <c r="M15" s="46">
        <v>15</v>
      </c>
      <c r="N15" s="46">
        <v>0</v>
      </c>
      <c r="O15" s="46">
        <v>0</v>
      </c>
      <c r="P15" s="46">
        <v>0</v>
      </c>
      <c r="Q15" s="46">
        <v>0</v>
      </c>
      <c r="R15" s="47">
        <v>2</v>
      </c>
    </row>
    <row r="16" spans="1:18" ht="26.25" thickBot="1" x14ac:dyDescent="0.3">
      <c r="A16" s="93" t="s">
        <v>17</v>
      </c>
      <c r="B16" s="63" t="s">
        <v>18</v>
      </c>
      <c r="C16" s="114"/>
      <c r="D16" s="92"/>
      <c r="E16" s="91"/>
      <c r="F16" s="91"/>
      <c r="G16" s="91">
        <f t="shared" si="0"/>
        <v>0</v>
      </c>
      <c r="H16" s="110"/>
      <c r="I16" s="55"/>
      <c r="K16" s="44" t="s">
        <v>110</v>
      </c>
      <c r="L16" s="45" t="s">
        <v>114</v>
      </c>
      <c r="M16" s="46">
        <v>15</v>
      </c>
      <c r="N16" s="46" t="s">
        <v>168</v>
      </c>
      <c r="O16" s="46" t="s">
        <v>169</v>
      </c>
      <c r="P16" s="46" t="s">
        <v>170</v>
      </c>
      <c r="Q16" s="46">
        <v>0</v>
      </c>
      <c r="R16" s="47">
        <v>20</v>
      </c>
    </row>
    <row r="17" spans="1:18" ht="15.75" thickBot="1" x14ac:dyDescent="0.3">
      <c r="A17" s="130" t="s">
        <v>19</v>
      </c>
      <c r="B17" s="63" t="s">
        <v>20</v>
      </c>
      <c r="C17" s="113">
        <v>15</v>
      </c>
      <c r="D17" s="91">
        <v>2543</v>
      </c>
      <c r="E17" s="91">
        <v>2000</v>
      </c>
      <c r="F17" s="91">
        <v>3463.95</v>
      </c>
      <c r="G17" s="91">
        <f t="shared" si="0"/>
        <v>38145</v>
      </c>
      <c r="H17" s="110">
        <f t="shared" si="1"/>
        <v>30000</v>
      </c>
      <c r="I17" s="55"/>
      <c r="K17" s="44" t="s">
        <v>113</v>
      </c>
      <c r="L17" s="45" t="s">
        <v>116</v>
      </c>
      <c r="M17" s="46">
        <v>2</v>
      </c>
      <c r="N17" s="46">
        <v>901</v>
      </c>
      <c r="O17" s="46" t="s">
        <v>101</v>
      </c>
      <c r="P17" s="46">
        <v>801</v>
      </c>
      <c r="Q17" s="46">
        <v>0</v>
      </c>
      <c r="R17" s="47">
        <v>1</v>
      </c>
    </row>
    <row r="18" spans="1:18" ht="15.75" thickBot="1" x14ac:dyDescent="0.3">
      <c r="A18" s="131"/>
      <c r="B18" s="63" t="s">
        <v>62</v>
      </c>
      <c r="C18" s="113">
        <v>1</v>
      </c>
      <c r="D18" s="91">
        <v>2575</v>
      </c>
      <c r="E18" s="91">
        <v>2000</v>
      </c>
      <c r="F18" s="91">
        <v>3463.95</v>
      </c>
      <c r="G18" s="91">
        <f t="shared" si="0"/>
        <v>2575</v>
      </c>
      <c r="H18" s="110">
        <f t="shared" si="1"/>
        <v>2000</v>
      </c>
      <c r="I18" s="55"/>
      <c r="K18" s="44" t="s">
        <v>115</v>
      </c>
      <c r="L18" s="45" t="s">
        <v>118</v>
      </c>
      <c r="M18" s="46">
        <v>3</v>
      </c>
      <c r="N18" s="46" t="s">
        <v>171</v>
      </c>
      <c r="O18" s="46" t="s">
        <v>172</v>
      </c>
      <c r="P18" s="46" t="s">
        <v>173</v>
      </c>
      <c r="Q18" s="46">
        <v>0</v>
      </c>
      <c r="R18" s="47">
        <v>6</v>
      </c>
    </row>
    <row r="19" spans="1:18" ht="15.75" thickBot="1" x14ac:dyDescent="0.3">
      <c r="A19" s="130" t="s">
        <v>36</v>
      </c>
      <c r="B19" s="63" t="s">
        <v>21</v>
      </c>
      <c r="C19" s="114"/>
      <c r="D19" s="91">
        <v>2575</v>
      </c>
      <c r="E19" s="91">
        <v>2000</v>
      </c>
      <c r="F19" s="91">
        <v>3463.95</v>
      </c>
      <c r="G19" s="91">
        <f t="shared" si="0"/>
        <v>0</v>
      </c>
      <c r="H19" s="110">
        <f t="shared" si="1"/>
        <v>0</v>
      </c>
      <c r="I19" s="55"/>
      <c r="K19" s="44" t="s">
        <v>117</v>
      </c>
      <c r="L19" s="45" t="s">
        <v>118</v>
      </c>
      <c r="M19" s="46">
        <v>3</v>
      </c>
      <c r="N19" s="46">
        <v>995</v>
      </c>
      <c r="O19" s="46" t="s">
        <v>174</v>
      </c>
      <c r="P19" s="46" t="s">
        <v>175</v>
      </c>
      <c r="Q19" s="46">
        <v>0</v>
      </c>
      <c r="R19" s="47">
        <v>1</v>
      </c>
    </row>
    <row r="20" spans="1:18" ht="15.75" thickBot="1" x14ac:dyDescent="0.3">
      <c r="A20" s="131"/>
      <c r="B20" s="63" t="s">
        <v>33</v>
      </c>
      <c r="C20" s="113">
        <v>3</v>
      </c>
      <c r="D20" s="91">
        <v>2617</v>
      </c>
      <c r="E20" s="91">
        <v>2200</v>
      </c>
      <c r="F20" s="91">
        <v>4481.57</v>
      </c>
      <c r="G20" s="91">
        <f t="shared" si="0"/>
        <v>7851</v>
      </c>
      <c r="H20" s="110">
        <f t="shared" si="1"/>
        <v>6600</v>
      </c>
      <c r="I20" s="55"/>
      <c r="K20" s="44" t="s">
        <v>119</v>
      </c>
      <c r="L20" s="45" t="s">
        <v>121</v>
      </c>
      <c r="M20" s="46">
        <v>6</v>
      </c>
      <c r="N20" s="46">
        <v>0</v>
      </c>
      <c r="O20" s="46">
        <v>0</v>
      </c>
      <c r="P20" s="46">
        <v>0</v>
      </c>
      <c r="Q20" s="46">
        <v>0</v>
      </c>
      <c r="R20" s="47">
        <v>1</v>
      </c>
    </row>
    <row r="21" spans="1:18" ht="15.75" thickBot="1" x14ac:dyDescent="0.3">
      <c r="A21" s="93" t="s">
        <v>64</v>
      </c>
      <c r="B21" s="63" t="s">
        <v>35</v>
      </c>
      <c r="C21" s="114"/>
      <c r="D21" s="92"/>
      <c r="E21" s="91"/>
      <c r="F21" s="91"/>
      <c r="G21" s="91"/>
      <c r="H21" s="110"/>
      <c r="I21" s="55"/>
      <c r="K21" s="44" t="s">
        <v>120</v>
      </c>
      <c r="L21" s="45" t="s">
        <v>123</v>
      </c>
      <c r="M21" s="46">
        <v>7</v>
      </c>
      <c r="N21" s="46">
        <v>0</v>
      </c>
      <c r="O21" s="46">
        <v>0</v>
      </c>
      <c r="P21" s="46">
        <v>0</v>
      </c>
      <c r="Q21" s="46">
        <v>0</v>
      </c>
      <c r="R21" s="47">
        <v>1</v>
      </c>
    </row>
    <row r="22" spans="1:18" ht="15.75" thickBot="1" x14ac:dyDescent="0.3">
      <c r="A22" s="93"/>
      <c r="B22" s="63" t="s">
        <v>22</v>
      </c>
      <c r="C22" s="114"/>
      <c r="D22" s="91">
        <v>388</v>
      </c>
      <c r="E22" s="91">
        <v>388</v>
      </c>
      <c r="F22" s="91">
        <v>2348.52</v>
      </c>
      <c r="G22" s="91">
        <f t="shared" si="0"/>
        <v>0</v>
      </c>
      <c r="H22" s="110">
        <f t="shared" si="1"/>
        <v>0</v>
      </c>
      <c r="I22" s="55"/>
      <c r="K22" s="44" t="s">
        <v>122</v>
      </c>
      <c r="L22" s="45" t="s">
        <v>125</v>
      </c>
      <c r="M22" s="46">
        <v>8</v>
      </c>
      <c r="N22" s="46" t="s">
        <v>176</v>
      </c>
      <c r="O22" s="46" t="s">
        <v>177</v>
      </c>
      <c r="P22" s="46" t="s">
        <v>178</v>
      </c>
      <c r="Q22" s="46">
        <v>0</v>
      </c>
      <c r="R22" s="47">
        <v>3</v>
      </c>
    </row>
    <row r="23" spans="1:18" ht="15.75" thickBot="1" x14ac:dyDescent="0.3">
      <c r="A23" s="93" t="s">
        <v>68</v>
      </c>
      <c r="B23" s="63" t="s">
        <v>35</v>
      </c>
      <c r="C23" s="114"/>
      <c r="D23" s="92"/>
      <c r="E23" s="91"/>
      <c r="F23" s="91"/>
      <c r="G23" s="91"/>
      <c r="H23" s="110"/>
      <c r="I23" s="55"/>
      <c r="K23" s="44" t="s">
        <v>124</v>
      </c>
      <c r="L23" s="45" t="s">
        <v>127</v>
      </c>
      <c r="M23" s="46">
        <v>8</v>
      </c>
      <c r="N23" s="46" t="s">
        <v>179</v>
      </c>
      <c r="O23" s="46" t="s">
        <v>180</v>
      </c>
      <c r="P23" s="46" t="s">
        <v>181</v>
      </c>
      <c r="Q23" s="46">
        <v>0</v>
      </c>
      <c r="R23" s="47">
        <v>2</v>
      </c>
    </row>
    <row r="24" spans="1:18" ht="15.75" thickBot="1" x14ac:dyDescent="0.3">
      <c r="A24" s="96"/>
      <c r="B24" s="63" t="s">
        <v>23</v>
      </c>
      <c r="C24" s="113">
        <v>2</v>
      </c>
      <c r="D24" s="91">
        <v>642</v>
      </c>
      <c r="E24" s="91">
        <v>599</v>
      </c>
      <c r="F24" s="91">
        <v>2739.9</v>
      </c>
      <c r="G24" s="91">
        <f t="shared" si="0"/>
        <v>1284</v>
      </c>
      <c r="H24" s="110">
        <f t="shared" si="1"/>
        <v>1198</v>
      </c>
      <c r="I24" s="55"/>
      <c r="K24" s="44" t="s">
        <v>126</v>
      </c>
      <c r="L24" s="45" t="s">
        <v>129</v>
      </c>
      <c r="M24" s="46">
        <v>9</v>
      </c>
      <c r="N24" s="46" t="s">
        <v>182</v>
      </c>
      <c r="O24" s="46" t="s">
        <v>183</v>
      </c>
      <c r="P24" s="46" t="s">
        <v>184</v>
      </c>
      <c r="Q24" s="46">
        <v>0</v>
      </c>
      <c r="R24" s="47">
        <v>6</v>
      </c>
    </row>
    <row r="25" spans="1:18" ht="15.75" thickBot="1" x14ac:dyDescent="0.3">
      <c r="A25" s="97"/>
      <c r="B25" s="63" t="s">
        <v>24</v>
      </c>
      <c r="C25" s="113">
        <v>1</v>
      </c>
      <c r="D25" s="91">
        <v>480</v>
      </c>
      <c r="E25" s="91">
        <v>499</v>
      </c>
      <c r="F25" s="91">
        <v>2739.9</v>
      </c>
      <c r="G25" s="91">
        <f t="shared" si="0"/>
        <v>480</v>
      </c>
      <c r="H25" s="110">
        <f t="shared" si="1"/>
        <v>499</v>
      </c>
      <c r="I25" s="55"/>
      <c r="K25" s="48"/>
      <c r="L25" s="49" t="s">
        <v>130</v>
      </c>
      <c r="M25" s="50"/>
      <c r="N25" s="51" t="s">
        <v>185</v>
      </c>
      <c r="O25" s="51" t="s">
        <v>186</v>
      </c>
      <c r="P25" s="51" t="s">
        <v>187</v>
      </c>
      <c r="Q25" s="51">
        <v>0</v>
      </c>
      <c r="R25" s="52">
        <v>78</v>
      </c>
    </row>
    <row r="26" spans="1:18" ht="15.75" thickTop="1" x14ac:dyDescent="0.25">
      <c r="A26" s="96"/>
      <c r="B26" s="63" t="s">
        <v>25</v>
      </c>
      <c r="C26" s="113">
        <v>3</v>
      </c>
      <c r="D26" s="91">
        <v>773</v>
      </c>
      <c r="E26" s="91">
        <v>699</v>
      </c>
      <c r="F26" s="91">
        <v>2739.9</v>
      </c>
      <c r="G26" s="91">
        <f t="shared" si="0"/>
        <v>2319</v>
      </c>
      <c r="H26" s="110">
        <f t="shared" si="1"/>
        <v>2097</v>
      </c>
      <c r="I26" s="55"/>
    </row>
    <row r="27" spans="1:18" x14ac:dyDescent="0.25">
      <c r="A27" s="97"/>
      <c r="B27" s="63" t="s">
        <v>132</v>
      </c>
      <c r="C27" s="113">
        <v>2</v>
      </c>
      <c r="D27" s="91">
        <v>1749</v>
      </c>
      <c r="E27" s="91">
        <v>1200</v>
      </c>
      <c r="F27" s="91">
        <v>3463.95</v>
      </c>
      <c r="G27" s="91">
        <f t="shared" si="0"/>
        <v>3498</v>
      </c>
      <c r="H27" s="110">
        <f t="shared" si="1"/>
        <v>2400</v>
      </c>
      <c r="I27" s="55"/>
    </row>
    <row r="28" spans="1:18" x14ac:dyDescent="0.25">
      <c r="A28" s="93"/>
      <c r="B28" s="63" t="s">
        <v>26</v>
      </c>
      <c r="C28" s="114"/>
      <c r="D28" s="92"/>
      <c r="E28" s="91"/>
      <c r="F28" s="91"/>
      <c r="G28" s="91"/>
      <c r="H28" s="110"/>
      <c r="I28" s="55"/>
    </row>
    <row r="29" spans="1:18" x14ac:dyDescent="0.25">
      <c r="A29" s="93"/>
      <c r="B29" s="63" t="s">
        <v>27</v>
      </c>
      <c r="C29" s="113">
        <v>20</v>
      </c>
      <c r="D29" s="91">
        <v>1431</v>
      </c>
      <c r="E29" s="91">
        <v>1400</v>
      </c>
      <c r="F29" s="91">
        <v>3463.95</v>
      </c>
      <c r="G29" s="91">
        <f t="shared" si="0"/>
        <v>28620</v>
      </c>
      <c r="H29" s="110">
        <f t="shared" si="1"/>
        <v>28000</v>
      </c>
      <c r="I29" s="55"/>
    </row>
    <row r="30" spans="1:18" x14ac:dyDescent="0.25">
      <c r="A30" s="93"/>
      <c r="B30" s="63" t="s">
        <v>28</v>
      </c>
      <c r="C30" s="113">
        <v>2</v>
      </c>
      <c r="D30" s="91">
        <v>1027</v>
      </c>
      <c r="E30" s="91">
        <v>999</v>
      </c>
      <c r="F30" s="91">
        <v>2739.9</v>
      </c>
      <c r="G30" s="91">
        <f t="shared" si="0"/>
        <v>2054</v>
      </c>
      <c r="H30" s="110">
        <f t="shared" si="1"/>
        <v>1998</v>
      </c>
      <c r="I30" s="55"/>
    </row>
    <row r="31" spans="1:18" x14ac:dyDescent="0.25">
      <c r="A31" s="93"/>
      <c r="B31" s="63" t="s">
        <v>29</v>
      </c>
      <c r="C31" s="114"/>
      <c r="D31" s="91">
        <v>1431</v>
      </c>
      <c r="E31" s="91">
        <v>999</v>
      </c>
      <c r="F31" s="91">
        <v>2739.9</v>
      </c>
      <c r="G31" s="91">
        <f t="shared" si="0"/>
        <v>0</v>
      </c>
      <c r="H31" s="110">
        <f t="shared" si="1"/>
        <v>0</v>
      </c>
      <c r="I31" s="55"/>
    </row>
    <row r="32" spans="1:18" x14ac:dyDescent="0.25">
      <c r="A32" s="93"/>
      <c r="B32" s="63" t="s">
        <v>30</v>
      </c>
      <c r="C32" s="113">
        <v>2</v>
      </c>
      <c r="D32" s="91">
        <v>1946</v>
      </c>
      <c r="E32" s="91">
        <v>1400</v>
      </c>
      <c r="F32" s="91">
        <v>3463.95</v>
      </c>
      <c r="G32" s="91">
        <f t="shared" si="0"/>
        <v>3892</v>
      </c>
      <c r="H32" s="110">
        <f t="shared" si="1"/>
        <v>2800</v>
      </c>
      <c r="I32" s="55"/>
    </row>
    <row r="33" spans="1:9" x14ac:dyDescent="0.25">
      <c r="A33" s="93" t="s">
        <v>79</v>
      </c>
      <c r="B33" s="63" t="s">
        <v>131</v>
      </c>
      <c r="C33" s="114"/>
      <c r="D33" s="92"/>
      <c r="E33" s="91"/>
      <c r="F33" s="91"/>
      <c r="G33" s="91"/>
      <c r="H33" s="110"/>
      <c r="I33" s="55"/>
    </row>
    <row r="34" spans="1:9" x14ac:dyDescent="0.25">
      <c r="A34" s="93"/>
      <c r="B34" s="63" t="s">
        <v>81</v>
      </c>
      <c r="C34" s="113">
        <v>1</v>
      </c>
      <c r="D34" s="91">
        <v>1046</v>
      </c>
      <c r="E34" s="91">
        <v>500</v>
      </c>
      <c r="F34" s="91">
        <v>2773.16</v>
      </c>
      <c r="G34" s="91">
        <f t="shared" si="0"/>
        <v>1046</v>
      </c>
      <c r="H34" s="110">
        <f t="shared" si="1"/>
        <v>500</v>
      </c>
      <c r="I34" s="55"/>
    </row>
    <row r="35" spans="1:9" ht="15.75" thickBot="1" x14ac:dyDescent="0.3">
      <c r="A35" s="93"/>
      <c r="B35" s="65" t="s">
        <v>140</v>
      </c>
      <c r="C35" s="115">
        <v>1</v>
      </c>
      <c r="D35" s="99">
        <v>2176</v>
      </c>
      <c r="E35" s="91">
        <v>1200</v>
      </c>
      <c r="F35" s="99">
        <v>3506.02</v>
      </c>
      <c r="G35" s="99">
        <f t="shared" si="0"/>
        <v>2176</v>
      </c>
      <c r="H35" s="111">
        <f t="shared" si="1"/>
        <v>1200</v>
      </c>
      <c r="I35" s="55"/>
    </row>
    <row r="36" spans="1:9" ht="15.75" thickBot="1" x14ac:dyDescent="0.3">
      <c r="A36" s="100"/>
      <c r="B36" s="101" t="s">
        <v>31</v>
      </c>
      <c r="C36" s="102">
        <f>SUM(C6:C35)</f>
        <v>78</v>
      </c>
      <c r="D36" s="103"/>
      <c r="E36" s="106">
        <f t="shared" ref="E36" si="2">D36*1.118</f>
        <v>0</v>
      </c>
      <c r="F36" s="102"/>
      <c r="G36" s="107">
        <f>SUM(G7:G35)</f>
        <v>139562</v>
      </c>
      <c r="H36" s="112">
        <f>SUM(H7:H35)</f>
        <v>119274</v>
      </c>
      <c r="I36" s="55"/>
    </row>
    <row r="37" spans="1:9" ht="15.75" thickBot="1" x14ac:dyDescent="0.3">
      <c r="A37" s="104"/>
      <c r="B37" s="104"/>
      <c r="C37" s="105"/>
      <c r="D37" s="105"/>
      <c r="E37" s="104"/>
      <c r="F37" s="108" t="s">
        <v>138</v>
      </c>
      <c r="G37" s="109">
        <f>H36-G36</f>
        <v>-20288</v>
      </c>
      <c r="H37" s="105"/>
      <c r="I37" s="55"/>
    </row>
  </sheetData>
  <mergeCells count="8">
    <mergeCell ref="A17:A18"/>
    <mergeCell ref="A19:A20"/>
    <mergeCell ref="K2:R2"/>
    <mergeCell ref="K3:R3"/>
    <mergeCell ref="A4:H4"/>
    <mergeCell ref="A7:A8"/>
    <mergeCell ref="A11:A12"/>
    <mergeCell ref="A13:A14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opLeftCell="A23" workbookViewId="0">
      <selection activeCell="H50" sqref="A3:H50"/>
    </sheetView>
  </sheetViews>
  <sheetFormatPr defaultRowHeight="15" x14ac:dyDescent="0.25"/>
  <cols>
    <col min="1" max="1" width="6.140625" customWidth="1"/>
    <col min="2" max="2" width="38.140625" customWidth="1"/>
    <col min="3" max="3" width="4.42578125" customWidth="1"/>
    <col min="5" max="5" width="11.7109375" customWidth="1"/>
    <col min="7" max="7" width="10.5703125" customWidth="1"/>
    <col min="14" max="14" width="27.140625" customWidth="1"/>
    <col min="16" max="16" width="9.85546875" customWidth="1"/>
    <col min="17" max="17" width="10" customWidth="1"/>
    <col min="18" max="18" width="10.28515625" customWidth="1"/>
  </cols>
  <sheetData>
    <row r="1" spans="1:20" ht="15.75" x14ac:dyDescent="0.25">
      <c r="M1" s="57" t="s">
        <v>141</v>
      </c>
    </row>
    <row r="2" spans="1:20" x14ac:dyDescent="0.25">
      <c r="M2" s="58" t="s">
        <v>188</v>
      </c>
    </row>
    <row r="3" spans="1:20" ht="19.5" thickBot="1" x14ac:dyDescent="0.3">
      <c r="A3" s="139" t="s">
        <v>291</v>
      </c>
      <c r="B3" s="128"/>
      <c r="C3" s="128"/>
      <c r="D3" s="128"/>
      <c r="E3" s="128"/>
      <c r="F3" s="128"/>
      <c r="G3" s="128"/>
      <c r="H3" s="128"/>
      <c r="M3" s="58"/>
    </row>
    <row r="4" spans="1:20" ht="27" thickTop="1" thickBot="1" x14ac:dyDescent="0.3">
      <c r="A4" s="80" t="s">
        <v>1</v>
      </c>
      <c r="B4" s="81" t="s">
        <v>40</v>
      </c>
      <c r="C4" s="82" t="s">
        <v>41</v>
      </c>
      <c r="D4" s="79" t="s">
        <v>281</v>
      </c>
      <c r="E4" s="79" t="s">
        <v>290</v>
      </c>
      <c r="F4" s="79" t="s">
        <v>285</v>
      </c>
      <c r="G4" s="79" t="s">
        <v>9</v>
      </c>
      <c r="H4" s="83" t="s">
        <v>284</v>
      </c>
      <c r="M4" s="66" t="s">
        <v>83</v>
      </c>
      <c r="N4" s="67" t="s">
        <v>84</v>
      </c>
      <c r="O4" s="67" t="s">
        <v>85</v>
      </c>
      <c r="P4" s="67" t="s">
        <v>86</v>
      </c>
      <c r="Q4" s="67" t="s">
        <v>87</v>
      </c>
      <c r="R4" s="67" t="s">
        <v>88</v>
      </c>
      <c r="S4" s="67" t="s">
        <v>89</v>
      </c>
      <c r="T4" s="68" t="s">
        <v>90</v>
      </c>
    </row>
    <row r="5" spans="1:20" ht="26.25" thickBot="1" x14ac:dyDescent="0.3">
      <c r="A5" s="12" t="s">
        <v>2</v>
      </c>
      <c r="B5" s="62" t="s">
        <v>39</v>
      </c>
      <c r="C5" s="116"/>
      <c r="D5" s="5"/>
      <c r="E5" s="5"/>
      <c r="F5" s="5"/>
      <c r="G5" s="5"/>
      <c r="H5" s="5"/>
      <c r="M5" s="69" t="s">
        <v>91</v>
      </c>
      <c r="N5" s="70" t="s">
        <v>189</v>
      </c>
      <c r="O5" s="71">
        <v>1</v>
      </c>
      <c r="P5" s="71">
        <v>775</v>
      </c>
      <c r="Q5" s="71" t="s">
        <v>190</v>
      </c>
      <c r="R5" s="71">
        <v>245</v>
      </c>
      <c r="S5" s="71">
        <v>0</v>
      </c>
      <c r="T5" s="72">
        <v>1</v>
      </c>
    </row>
    <row r="6" spans="1:20" ht="24.75" thickBot="1" x14ac:dyDescent="0.3">
      <c r="A6" s="13" t="s">
        <v>38</v>
      </c>
      <c r="B6" s="63" t="s">
        <v>44</v>
      </c>
      <c r="C6" s="117">
        <v>1</v>
      </c>
      <c r="D6" s="3">
        <v>775</v>
      </c>
      <c r="E6" s="59">
        <v>775</v>
      </c>
      <c r="F6" s="59">
        <v>1173.19</v>
      </c>
      <c r="G6" s="59">
        <f>C6*D6</f>
        <v>775</v>
      </c>
      <c r="H6" s="61">
        <f>C6*E6</f>
        <v>775</v>
      </c>
      <c r="M6" s="69" t="s">
        <v>93</v>
      </c>
      <c r="N6" s="70" t="s">
        <v>191</v>
      </c>
      <c r="O6" s="71">
        <v>10</v>
      </c>
      <c r="P6" s="71" t="s">
        <v>192</v>
      </c>
      <c r="Q6" s="71" t="s">
        <v>144</v>
      </c>
      <c r="R6" s="71" t="s">
        <v>193</v>
      </c>
      <c r="S6" s="71">
        <v>0</v>
      </c>
      <c r="T6" s="72">
        <v>4</v>
      </c>
    </row>
    <row r="7" spans="1:20" ht="24.75" thickBot="1" x14ac:dyDescent="0.3">
      <c r="A7" s="127" t="s">
        <v>36</v>
      </c>
      <c r="B7" s="63" t="s">
        <v>45</v>
      </c>
      <c r="C7" s="117">
        <v>7</v>
      </c>
      <c r="D7" s="3">
        <v>901</v>
      </c>
      <c r="E7" s="59">
        <v>899</v>
      </c>
      <c r="F7" s="59">
        <v>1957.12</v>
      </c>
      <c r="G7" s="59">
        <f t="shared" ref="G7:G48" si="0">C7*D7</f>
        <v>6307</v>
      </c>
      <c r="H7" s="61">
        <f t="shared" ref="H7:H48" si="1">C7*E7</f>
        <v>6293</v>
      </c>
      <c r="M7" s="69" t="s">
        <v>95</v>
      </c>
      <c r="N7" s="70" t="s">
        <v>92</v>
      </c>
      <c r="O7" s="71">
        <v>10</v>
      </c>
      <c r="P7" s="71" t="s">
        <v>194</v>
      </c>
      <c r="Q7" s="71" t="s">
        <v>195</v>
      </c>
      <c r="R7" s="71" t="s">
        <v>196</v>
      </c>
      <c r="S7" s="71">
        <v>0</v>
      </c>
      <c r="T7" s="72">
        <v>3</v>
      </c>
    </row>
    <row r="8" spans="1:20" ht="24.75" thickBot="1" x14ac:dyDescent="0.3">
      <c r="A8" s="127"/>
      <c r="B8" s="63" t="s">
        <v>46</v>
      </c>
      <c r="C8" s="117">
        <v>4</v>
      </c>
      <c r="D8" s="3">
        <v>932</v>
      </c>
      <c r="E8" s="59">
        <v>929</v>
      </c>
      <c r="F8" s="59">
        <v>1957.12</v>
      </c>
      <c r="G8" s="59">
        <f t="shared" si="0"/>
        <v>3728</v>
      </c>
      <c r="H8" s="61">
        <f t="shared" si="1"/>
        <v>3716</v>
      </c>
      <c r="M8" s="69" t="s">
        <v>97</v>
      </c>
      <c r="N8" s="70" t="s">
        <v>197</v>
      </c>
      <c r="O8" s="71">
        <v>11</v>
      </c>
      <c r="P8" s="71" t="s">
        <v>198</v>
      </c>
      <c r="Q8" s="71" t="s">
        <v>199</v>
      </c>
      <c r="R8" s="71">
        <v>223</v>
      </c>
      <c r="S8" s="71">
        <v>0</v>
      </c>
      <c r="T8" s="72">
        <v>1</v>
      </c>
    </row>
    <row r="9" spans="1:20" ht="24.75" thickBot="1" x14ac:dyDescent="0.3">
      <c r="A9" s="129" t="s">
        <v>10</v>
      </c>
      <c r="B9" s="63" t="s">
        <v>47</v>
      </c>
      <c r="C9" s="117">
        <v>6</v>
      </c>
      <c r="D9" s="3">
        <v>998</v>
      </c>
      <c r="E9" s="59">
        <v>998</v>
      </c>
      <c r="F9" s="59">
        <v>2348.52</v>
      </c>
      <c r="G9" s="59">
        <f t="shared" si="0"/>
        <v>5988</v>
      </c>
      <c r="H9" s="61">
        <f t="shared" si="1"/>
        <v>5988</v>
      </c>
      <c r="M9" s="69" t="s">
        <v>99</v>
      </c>
      <c r="N9" s="70" t="s">
        <v>200</v>
      </c>
      <c r="O9" s="71">
        <v>11</v>
      </c>
      <c r="P9" s="71">
        <v>419</v>
      </c>
      <c r="Q9" s="71">
        <v>502</v>
      </c>
      <c r="R9" s="71">
        <v>83</v>
      </c>
      <c r="S9" s="71">
        <v>0</v>
      </c>
      <c r="T9" s="72">
        <v>2</v>
      </c>
    </row>
    <row r="10" spans="1:20" ht="24.75" thickBot="1" x14ac:dyDescent="0.3">
      <c r="A10" s="129"/>
      <c r="B10" s="63" t="s">
        <v>48</v>
      </c>
      <c r="C10" s="117">
        <v>4</v>
      </c>
      <c r="D10" s="3">
        <v>995</v>
      </c>
      <c r="E10" s="59">
        <v>995</v>
      </c>
      <c r="F10" s="59">
        <v>2348.52</v>
      </c>
      <c r="G10" s="59">
        <f t="shared" si="0"/>
        <v>3980</v>
      </c>
      <c r="H10" s="61">
        <f t="shared" si="1"/>
        <v>3980</v>
      </c>
      <c r="M10" s="69" t="s">
        <v>102</v>
      </c>
      <c r="N10" s="70" t="s">
        <v>96</v>
      </c>
      <c r="O10" s="71">
        <v>11</v>
      </c>
      <c r="P10" s="71" t="s">
        <v>201</v>
      </c>
      <c r="Q10" s="71" t="s">
        <v>202</v>
      </c>
      <c r="R10" s="71" t="s">
        <v>203</v>
      </c>
      <c r="S10" s="71">
        <v>0</v>
      </c>
      <c r="T10" s="72">
        <v>52</v>
      </c>
    </row>
    <row r="11" spans="1:20" ht="77.25" thickBot="1" x14ac:dyDescent="0.3">
      <c r="A11" s="34" t="s">
        <v>14</v>
      </c>
      <c r="B11" s="64" t="s">
        <v>49</v>
      </c>
      <c r="C11" s="118"/>
      <c r="D11" s="54"/>
      <c r="E11" s="59"/>
      <c r="F11" s="54"/>
      <c r="G11" s="59"/>
      <c r="H11" s="61"/>
      <c r="M11" s="69" t="s">
        <v>103</v>
      </c>
      <c r="N11" s="70" t="s">
        <v>204</v>
      </c>
      <c r="O11" s="71">
        <v>12</v>
      </c>
      <c r="P11" s="71" t="s">
        <v>205</v>
      </c>
      <c r="Q11" s="71" t="s">
        <v>147</v>
      </c>
      <c r="R11" s="71">
        <v>438</v>
      </c>
      <c r="S11" s="71">
        <v>0</v>
      </c>
      <c r="T11" s="72">
        <v>1</v>
      </c>
    </row>
    <row r="12" spans="1:20" ht="24.75" thickBot="1" x14ac:dyDescent="0.3">
      <c r="A12" s="13"/>
      <c r="B12" s="63" t="s">
        <v>50</v>
      </c>
      <c r="C12" s="118"/>
      <c r="D12" s="3">
        <v>1879</v>
      </c>
      <c r="E12" s="59">
        <v>1000</v>
      </c>
      <c r="F12" s="59">
        <v>4481.57</v>
      </c>
      <c r="G12" s="59">
        <f t="shared" si="0"/>
        <v>0</v>
      </c>
      <c r="H12" s="61">
        <f t="shared" si="1"/>
        <v>0</v>
      </c>
      <c r="M12" s="69" t="s">
        <v>105</v>
      </c>
      <c r="N12" s="70" t="s">
        <v>98</v>
      </c>
      <c r="O12" s="71">
        <v>12</v>
      </c>
      <c r="P12" s="71" t="s">
        <v>206</v>
      </c>
      <c r="Q12" s="71" t="s">
        <v>207</v>
      </c>
      <c r="R12" s="71">
        <v>960</v>
      </c>
      <c r="S12" s="71">
        <v>0</v>
      </c>
      <c r="T12" s="72">
        <v>1</v>
      </c>
    </row>
    <row r="13" spans="1:20" ht="24.75" thickBot="1" x14ac:dyDescent="0.3">
      <c r="A13" s="13"/>
      <c r="B13" s="63" t="s">
        <v>51</v>
      </c>
      <c r="C13" s="117">
        <v>20</v>
      </c>
      <c r="D13" s="3">
        <v>2012</v>
      </c>
      <c r="E13" s="59">
        <v>1500</v>
      </c>
      <c r="F13" s="59">
        <v>4481.57</v>
      </c>
      <c r="G13" s="59">
        <f t="shared" si="0"/>
        <v>40240</v>
      </c>
      <c r="H13" s="61">
        <f t="shared" si="1"/>
        <v>30000</v>
      </c>
      <c r="M13" s="69" t="s">
        <v>106</v>
      </c>
      <c r="N13" s="70" t="s">
        <v>100</v>
      </c>
      <c r="O13" s="71">
        <v>13</v>
      </c>
      <c r="P13" s="71">
        <v>480</v>
      </c>
      <c r="Q13" s="71" t="s">
        <v>154</v>
      </c>
      <c r="R13" s="71" t="s">
        <v>155</v>
      </c>
      <c r="S13" s="71">
        <v>0</v>
      </c>
      <c r="T13" s="72">
        <v>3</v>
      </c>
    </row>
    <row r="14" spans="1:20" ht="24.75" thickBot="1" x14ac:dyDescent="0.3">
      <c r="A14" s="13"/>
      <c r="B14" s="63" t="s">
        <v>52</v>
      </c>
      <c r="C14" s="117">
        <v>5</v>
      </c>
      <c r="D14" s="3">
        <v>2028</v>
      </c>
      <c r="E14" s="59">
        <v>1500</v>
      </c>
      <c r="F14" s="59">
        <v>4481.57</v>
      </c>
      <c r="G14" s="59">
        <f t="shared" si="0"/>
        <v>10140</v>
      </c>
      <c r="H14" s="61">
        <f t="shared" si="1"/>
        <v>7500</v>
      </c>
      <c r="M14" s="69" t="s">
        <v>108</v>
      </c>
      <c r="N14" s="70" t="s">
        <v>104</v>
      </c>
      <c r="O14" s="71">
        <v>13</v>
      </c>
      <c r="P14" s="71">
        <v>776</v>
      </c>
      <c r="Q14" s="71" t="s">
        <v>208</v>
      </c>
      <c r="R14" s="71" t="s">
        <v>209</v>
      </c>
      <c r="S14" s="71">
        <v>0</v>
      </c>
      <c r="T14" s="72">
        <v>2</v>
      </c>
    </row>
    <row r="15" spans="1:20" ht="24.75" thickBot="1" x14ac:dyDescent="0.3">
      <c r="A15" s="13"/>
      <c r="B15" s="63" t="s">
        <v>135</v>
      </c>
      <c r="C15" s="117">
        <v>1</v>
      </c>
      <c r="D15" s="3">
        <v>1980</v>
      </c>
      <c r="E15" s="59">
        <v>1200</v>
      </c>
      <c r="F15" s="59">
        <v>4481.57</v>
      </c>
      <c r="G15" s="59">
        <f t="shared" si="0"/>
        <v>1980</v>
      </c>
      <c r="H15" s="61">
        <f t="shared" si="1"/>
        <v>1200</v>
      </c>
      <c r="M15" s="69" t="s">
        <v>110</v>
      </c>
      <c r="N15" s="70" t="s">
        <v>159</v>
      </c>
      <c r="O15" s="71">
        <v>14</v>
      </c>
      <c r="P15" s="71" t="s">
        <v>210</v>
      </c>
      <c r="Q15" s="71" t="s">
        <v>211</v>
      </c>
      <c r="R15" s="71" t="s">
        <v>212</v>
      </c>
      <c r="S15" s="71">
        <v>0</v>
      </c>
      <c r="T15" s="72">
        <v>5</v>
      </c>
    </row>
    <row r="16" spans="1:20" ht="24.75" thickBot="1" x14ac:dyDescent="0.3">
      <c r="A16" s="13"/>
      <c r="B16" s="63" t="s">
        <v>53</v>
      </c>
      <c r="C16" s="118"/>
      <c r="D16" s="3">
        <v>2012</v>
      </c>
      <c r="E16" s="59">
        <v>1000</v>
      </c>
      <c r="F16" s="59">
        <v>4481.57</v>
      </c>
      <c r="G16" s="59">
        <f t="shared" si="0"/>
        <v>0</v>
      </c>
      <c r="H16" s="61">
        <f t="shared" si="1"/>
        <v>0</v>
      </c>
      <c r="M16" s="69" t="s">
        <v>113</v>
      </c>
      <c r="N16" s="70" t="s">
        <v>213</v>
      </c>
      <c r="O16" s="71">
        <v>14</v>
      </c>
      <c r="P16" s="71" t="s">
        <v>214</v>
      </c>
      <c r="Q16" s="71" t="s">
        <v>215</v>
      </c>
      <c r="R16" s="71" t="s">
        <v>216</v>
      </c>
      <c r="S16" s="71">
        <v>0</v>
      </c>
      <c r="T16" s="72">
        <v>4</v>
      </c>
    </row>
    <row r="17" spans="1:20" ht="24.75" thickBot="1" x14ac:dyDescent="0.3">
      <c r="A17" s="13"/>
      <c r="B17" s="63" t="s">
        <v>54</v>
      </c>
      <c r="C17" s="118"/>
      <c r="D17" s="3">
        <v>2058</v>
      </c>
      <c r="E17" s="59">
        <v>1200</v>
      </c>
      <c r="F17" s="59">
        <v>4481.57</v>
      </c>
      <c r="G17" s="59">
        <f t="shared" si="0"/>
        <v>0</v>
      </c>
      <c r="H17" s="61">
        <f t="shared" si="1"/>
        <v>0</v>
      </c>
      <c r="M17" s="69" t="s">
        <v>115</v>
      </c>
      <c r="N17" s="70" t="s">
        <v>217</v>
      </c>
      <c r="O17" s="71">
        <v>14</v>
      </c>
      <c r="P17" s="71">
        <v>932</v>
      </c>
      <c r="Q17" s="71" t="s">
        <v>154</v>
      </c>
      <c r="R17" s="71" t="s">
        <v>218</v>
      </c>
      <c r="S17" s="71">
        <v>0</v>
      </c>
      <c r="T17" s="72">
        <v>1</v>
      </c>
    </row>
    <row r="18" spans="1:20" ht="24.75" thickBot="1" x14ac:dyDescent="0.3">
      <c r="A18" s="13"/>
      <c r="B18" s="63" t="s">
        <v>136</v>
      </c>
      <c r="C18" s="117">
        <v>2</v>
      </c>
      <c r="D18" s="3">
        <v>2058</v>
      </c>
      <c r="E18" s="59">
        <v>1400</v>
      </c>
      <c r="F18" s="59">
        <v>4481.57</v>
      </c>
      <c r="G18" s="59">
        <f t="shared" si="0"/>
        <v>4116</v>
      </c>
      <c r="H18" s="61">
        <f t="shared" si="1"/>
        <v>2800</v>
      </c>
      <c r="M18" s="69" t="s">
        <v>117</v>
      </c>
      <c r="N18" s="70" t="s">
        <v>107</v>
      </c>
      <c r="O18" s="71">
        <v>14</v>
      </c>
      <c r="P18" s="71" t="s">
        <v>219</v>
      </c>
      <c r="Q18" s="71" t="s">
        <v>220</v>
      </c>
      <c r="R18" s="71" t="s">
        <v>221</v>
      </c>
      <c r="S18" s="71">
        <v>0</v>
      </c>
      <c r="T18" s="72">
        <v>9</v>
      </c>
    </row>
    <row r="19" spans="1:20" ht="24.75" thickBot="1" x14ac:dyDescent="0.3">
      <c r="A19" s="13"/>
      <c r="B19" s="63" t="s">
        <v>55</v>
      </c>
      <c r="C19" s="117">
        <v>2</v>
      </c>
      <c r="D19" s="3">
        <v>2395</v>
      </c>
      <c r="E19" s="59">
        <v>1700</v>
      </c>
      <c r="F19" s="59">
        <v>4481.57</v>
      </c>
      <c r="G19" s="59">
        <f t="shared" si="0"/>
        <v>4790</v>
      </c>
      <c r="H19" s="61">
        <f t="shared" si="1"/>
        <v>3400</v>
      </c>
      <c r="M19" s="69" t="s">
        <v>119</v>
      </c>
      <c r="N19" s="70" t="s">
        <v>109</v>
      </c>
      <c r="O19" s="71">
        <v>15</v>
      </c>
      <c r="P19" s="71" t="s">
        <v>222</v>
      </c>
      <c r="Q19" s="71" t="s">
        <v>223</v>
      </c>
      <c r="R19" s="71" t="s">
        <v>224</v>
      </c>
      <c r="S19" s="71">
        <v>0</v>
      </c>
      <c r="T19" s="72">
        <v>6</v>
      </c>
    </row>
    <row r="20" spans="1:20" ht="24.75" thickBot="1" x14ac:dyDescent="0.3">
      <c r="A20" s="13"/>
      <c r="B20" s="63" t="s">
        <v>137</v>
      </c>
      <c r="C20" s="117">
        <v>1</v>
      </c>
      <c r="D20" s="3">
        <v>2395</v>
      </c>
      <c r="E20" s="59">
        <v>1700</v>
      </c>
      <c r="F20" s="59">
        <v>4481.57</v>
      </c>
      <c r="G20" s="59">
        <f t="shared" si="0"/>
        <v>2395</v>
      </c>
      <c r="H20" s="61">
        <f t="shared" si="1"/>
        <v>1700</v>
      </c>
      <c r="M20" s="69" t="s">
        <v>120</v>
      </c>
      <c r="N20" s="70" t="s">
        <v>114</v>
      </c>
      <c r="O20" s="71">
        <v>15</v>
      </c>
      <c r="P20" s="71" t="s">
        <v>225</v>
      </c>
      <c r="Q20" s="71" t="s">
        <v>226</v>
      </c>
      <c r="R20" s="71" t="s">
        <v>227</v>
      </c>
      <c r="S20" s="71">
        <v>0</v>
      </c>
      <c r="T20" s="72">
        <v>62</v>
      </c>
    </row>
    <row r="21" spans="1:20" ht="24.75" thickBot="1" x14ac:dyDescent="0.3">
      <c r="A21" s="13"/>
      <c r="B21" s="63" t="s">
        <v>56</v>
      </c>
      <c r="C21" s="117">
        <v>15</v>
      </c>
      <c r="D21" s="3">
        <v>2091</v>
      </c>
      <c r="E21" s="59">
        <v>1700</v>
      </c>
      <c r="F21" s="59">
        <v>4481.57</v>
      </c>
      <c r="G21" s="59">
        <f t="shared" si="0"/>
        <v>31365</v>
      </c>
      <c r="H21" s="61">
        <f t="shared" si="1"/>
        <v>25500</v>
      </c>
      <c r="M21" s="69" t="s">
        <v>122</v>
      </c>
      <c r="N21" s="70" t="s">
        <v>228</v>
      </c>
      <c r="O21" s="71">
        <v>15</v>
      </c>
      <c r="P21" s="71" t="s">
        <v>229</v>
      </c>
      <c r="Q21" s="71" t="s">
        <v>164</v>
      </c>
      <c r="R21" s="71" t="s">
        <v>230</v>
      </c>
      <c r="S21" s="71">
        <v>0</v>
      </c>
      <c r="T21" s="72">
        <v>2</v>
      </c>
    </row>
    <row r="22" spans="1:20" ht="15.75" thickBot="1" x14ac:dyDescent="0.3">
      <c r="A22" s="35"/>
      <c r="B22" s="63" t="s">
        <v>57</v>
      </c>
      <c r="C22" s="117">
        <v>4</v>
      </c>
      <c r="D22" s="3">
        <v>2514</v>
      </c>
      <c r="E22" s="59">
        <v>2400</v>
      </c>
      <c r="F22" s="59">
        <v>4481.57</v>
      </c>
      <c r="G22" s="59">
        <f t="shared" si="0"/>
        <v>10056</v>
      </c>
      <c r="H22" s="61">
        <f t="shared" si="1"/>
        <v>9600</v>
      </c>
      <c r="M22" s="69" t="s">
        <v>124</v>
      </c>
      <c r="N22" s="70" t="s">
        <v>116</v>
      </c>
      <c r="O22" s="71">
        <v>2</v>
      </c>
      <c r="P22" s="71" t="s">
        <v>231</v>
      </c>
      <c r="Q22" s="71" t="s">
        <v>232</v>
      </c>
      <c r="R22" s="71" t="s">
        <v>233</v>
      </c>
      <c r="S22" s="71">
        <v>0</v>
      </c>
      <c r="T22" s="72">
        <v>7</v>
      </c>
    </row>
    <row r="23" spans="1:20" ht="15.75" thickBot="1" x14ac:dyDescent="0.3">
      <c r="A23" s="35"/>
      <c r="B23" s="63" t="s">
        <v>58</v>
      </c>
      <c r="C23" s="117">
        <v>4</v>
      </c>
      <c r="D23" s="3">
        <v>3331</v>
      </c>
      <c r="E23" s="59">
        <v>2600</v>
      </c>
      <c r="F23" s="59">
        <v>4481.57</v>
      </c>
      <c r="G23" s="59">
        <f t="shared" si="0"/>
        <v>13324</v>
      </c>
      <c r="H23" s="61">
        <f t="shared" si="1"/>
        <v>10400</v>
      </c>
      <c r="M23" s="69" t="s">
        <v>126</v>
      </c>
      <c r="N23" s="70" t="s">
        <v>116</v>
      </c>
      <c r="O23" s="71">
        <v>2</v>
      </c>
      <c r="P23" s="71" t="s">
        <v>234</v>
      </c>
      <c r="Q23" s="71" t="s">
        <v>235</v>
      </c>
      <c r="R23" s="71" t="s">
        <v>236</v>
      </c>
      <c r="S23" s="71">
        <v>0</v>
      </c>
      <c r="T23" s="72">
        <v>4</v>
      </c>
    </row>
    <row r="24" spans="1:20" ht="15.75" thickBot="1" x14ac:dyDescent="0.3">
      <c r="A24" s="13" t="s">
        <v>17</v>
      </c>
      <c r="B24" s="63" t="s">
        <v>18</v>
      </c>
      <c r="C24" s="118"/>
      <c r="D24" s="3"/>
      <c r="E24" s="59"/>
      <c r="F24" s="54"/>
      <c r="G24" s="59"/>
      <c r="H24" s="61"/>
      <c r="M24" s="69" t="s">
        <v>128</v>
      </c>
      <c r="N24" s="70" t="s">
        <v>118</v>
      </c>
      <c r="O24" s="71">
        <v>3</v>
      </c>
      <c r="P24" s="71" t="s">
        <v>237</v>
      </c>
      <c r="Q24" s="71" t="s">
        <v>238</v>
      </c>
      <c r="R24" s="71" t="s">
        <v>239</v>
      </c>
      <c r="S24" s="71">
        <v>0</v>
      </c>
      <c r="T24" s="72">
        <v>6</v>
      </c>
    </row>
    <row r="25" spans="1:20" ht="15.75" thickBot="1" x14ac:dyDescent="0.3">
      <c r="A25" s="129" t="s">
        <v>19</v>
      </c>
      <c r="B25" s="63" t="s">
        <v>59</v>
      </c>
      <c r="C25" s="117">
        <v>1</v>
      </c>
      <c r="D25" s="3">
        <v>2477</v>
      </c>
      <c r="E25" s="59">
        <v>2000</v>
      </c>
      <c r="F25" s="59">
        <v>3463.95</v>
      </c>
      <c r="G25" s="59">
        <f t="shared" si="0"/>
        <v>2477</v>
      </c>
      <c r="H25" s="61">
        <f t="shared" si="1"/>
        <v>2000</v>
      </c>
      <c r="M25" s="69" t="s">
        <v>240</v>
      </c>
      <c r="N25" s="70" t="s">
        <v>118</v>
      </c>
      <c r="O25" s="71">
        <v>3</v>
      </c>
      <c r="P25" s="71" t="s">
        <v>241</v>
      </c>
      <c r="Q25" s="71" t="s">
        <v>208</v>
      </c>
      <c r="R25" s="71" t="s">
        <v>242</v>
      </c>
      <c r="S25" s="71">
        <v>0</v>
      </c>
      <c r="T25" s="72">
        <v>4</v>
      </c>
    </row>
    <row r="26" spans="1:20" ht="15.75" thickBot="1" x14ac:dyDescent="0.3">
      <c r="A26" s="129"/>
      <c r="B26" s="63" t="s">
        <v>60</v>
      </c>
      <c r="C26" s="118"/>
      <c r="D26" s="3"/>
      <c r="E26" s="59">
        <v>1900</v>
      </c>
      <c r="F26" s="59"/>
      <c r="G26" s="59">
        <f t="shared" si="0"/>
        <v>0</v>
      </c>
      <c r="H26" s="61">
        <f t="shared" si="1"/>
        <v>0</v>
      </c>
      <c r="M26" s="69" t="s">
        <v>243</v>
      </c>
      <c r="N26" s="70" t="s">
        <v>121</v>
      </c>
      <c r="O26" s="71">
        <v>6</v>
      </c>
      <c r="P26" s="71" t="s">
        <v>244</v>
      </c>
      <c r="Q26" s="71" t="s">
        <v>245</v>
      </c>
      <c r="R26" s="71" t="s">
        <v>246</v>
      </c>
      <c r="S26" s="71">
        <v>0</v>
      </c>
      <c r="T26" s="72">
        <v>7</v>
      </c>
    </row>
    <row r="27" spans="1:20" ht="15.75" thickBot="1" x14ac:dyDescent="0.3">
      <c r="A27" s="129"/>
      <c r="B27" s="63" t="s">
        <v>286</v>
      </c>
      <c r="C27" s="117">
        <v>2</v>
      </c>
      <c r="D27" s="3">
        <v>2511</v>
      </c>
      <c r="E27" s="59">
        <v>2000</v>
      </c>
      <c r="F27" s="59">
        <v>3463.95</v>
      </c>
      <c r="G27" s="59">
        <f t="shared" si="0"/>
        <v>5022</v>
      </c>
      <c r="H27" s="61">
        <f t="shared" si="1"/>
        <v>4000</v>
      </c>
      <c r="M27" s="69"/>
      <c r="N27" s="70"/>
      <c r="O27" s="71"/>
      <c r="P27" s="71"/>
      <c r="Q27" s="71"/>
      <c r="R27" s="71"/>
      <c r="S27" s="71"/>
      <c r="T27" s="72"/>
    </row>
    <row r="28" spans="1:20" ht="15.75" thickBot="1" x14ac:dyDescent="0.3">
      <c r="A28" s="129"/>
      <c r="B28" s="63" t="s">
        <v>61</v>
      </c>
      <c r="C28" s="117">
        <v>52</v>
      </c>
      <c r="D28" s="3">
        <v>2543</v>
      </c>
      <c r="E28" s="59">
        <v>2000</v>
      </c>
      <c r="F28" s="59">
        <v>3463.95</v>
      </c>
      <c r="G28" s="59">
        <f t="shared" si="0"/>
        <v>132236</v>
      </c>
      <c r="H28" s="61">
        <f t="shared" si="1"/>
        <v>104000</v>
      </c>
      <c r="M28" s="69" t="s">
        <v>247</v>
      </c>
      <c r="N28" s="70" t="s">
        <v>123</v>
      </c>
      <c r="O28" s="71">
        <v>7</v>
      </c>
      <c r="P28" s="71" t="s">
        <v>248</v>
      </c>
      <c r="Q28" s="71" t="s">
        <v>249</v>
      </c>
      <c r="R28" s="71" t="s">
        <v>250</v>
      </c>
      <c r="S28" s="71">
        <v>0</v>
      </c>
      <c r="T28" s="72">
        <v>19</v>
      </c>
    </row>
    <row r="29" spans="1:20" ht="24.75" thickBot="1" x14ac:dyDescent="0.3">
      <c r="A29" s="129"/>
      <c r="B29" s="63" t="s">
        <v>62</v>
      </c>
      <c r="C29" s="118"/>
      <c r="D29" s="3">
        <v>2575</v>
      </c>
      <c r="E29" s="59">
        <v>2000</v>
      </c>
      <c r="F29" s="59">
        <v>3463.95</v>
      </c>
      <c r="G29" s="59">
        <f t="shared" si="0"/>
        <v>0</v>
      </c>
      <c r="H29" s="61">
        <f t="shared" si="1"/>
        <v>0</v>
      </c>
      <c r="M29" s="69" t="s">
        <v>251</v>
      </c>
      <c r="N29" s="70" t="s">
        <v>125</v>
      </c>
      <c r="O29" s="71">
        <v>8</v>
      </c>
      <c r="P29" s="71" t="s">
        <v>252</v>
      </c>
      <c r="Q29" s="71" t="s">
        <v>253</v>
      </c>
      <c r="R29" s="71" t="s">
        <v>254</v>
      </c>
      <c r="S29" s="71">
        <v>0</v>
      </c>
      <c r="T29" s="72">
        <v>5</v>
      </c>
    </row>
    <row r="30" spans="1:20" ht="24.75" thickBot="1" x14ac:dyDescent="0.3">
      <c r="A30" s="129"/>
      <c r="B30" s="63" t="s">
        <v>63</v>
      </c>
      <c r="C30" s="117">
        <v>1</v>
      </c>
      <c r="D30" s="3">
        <v>2574</v>
      </c>
      <c r="E30" s="59">
        <v>2000</v>
      </c>
      <c r="F30" s="59">
        <v>3463.95</v>
      </c>
      <c r="G30" s="59">
        <f t="shared" si="0"/>
        <v>2574</v>
      </c>
      <c r="H30" s="61">
        <f t="shared" si="1"/>
        <v>2000</v>
      </c>
      <c r="M30" s="69" t="s">
        <v>255</v>
      </c>
      <c r="N30" s="70" t="s">
        <v>127</v>
      </c>
      <c r="O30" s="71">
        <v>8</v>
      </c>
      <c r="P30" s="71" t="s">
        <v>256</v>
      </c>
      <c r="Q30" s="71" t="s">
        <v>257</v>
      </c>
      <c r="R30" s="71" t="s">
        <v>258</v>
      </c>
      <c r="S30" s="71">
        <v>0</v>
      </c>
      <c r="T30" s="72">
        <v>19</v>
      </c>
    </row>
    <row r="31" spans="1:20" ht="15.75" thickBot="1" x14ac:dyDescent="0.3">
      <c r="A31" s="56"/>
      <c r="B31" s="63" t="s">
        <v>287</v>
      </c>
      <c r="C31" s="117">
        <v>1</v>
      </c>
      <c r="D31" s="3">
        <v>2617</v>
      </c>
      <c r="E31" s="59">
        <v>2200</v>
      </c>
      <c r="F31" s="59">
        <v>4481.57</v>
      </c>
      <c r="G31" s="59">
        <f t="shared" si="0"/>
        <v>2617</v>
      </c>
      <c r="H31" s="61">
        <f t="shared" si="1"/>
        <v>2200</v>
      </c>
      <c r="M31" s="69"/>
      <c r="N31" s="70"/>
      <c r="O31" s="71"/>
      <c r="P31" s="71"/>
      <c r="Q31" s="71"/>
      <c r="R31" s="71"/>
      <c r="S31" s="71"/>
      <c r="T31" s="72"/>
    </row>
    <row r="32" spans="1:20" ht="24.75" thickBot="1" x14ac:dyDescent="0.3">
      <c r="A32" s="13" t="s">
        <v>64</v>
      </c>
      <c r="B32" s="63" t="s">
        <v>65</v>
      </c>
      <c r="C32" s="118"/>
      <c r="D32" s="3"/>
      <c r="E32" s="59"/>
      <c r="F32" s="54"/>
      <c r="G32" s="59"/>
      <c r="H32" s="61"/>
      <c r="M32" s="69" t="s">
        <v>259</v>
      </c>
      <c r="N32" s="70" t="s">
        <v>260</v>
      </c>
      <c r="O32" s="71">
        <v>9</v>
      </c>
      <c r="P32" s="71" t="s">
        <v>261</v>
      </c>
      <c r="Q32" s="71" t="s">
        <v>177</v>
      </c>
      <c r="R32" s="71" t="s">
        <v>262</v>
      </c>
      <c r="S32" s="71">
        <v>0</v>
      </c>
      <c r="T32" s="72">
        <v>1</v>
      </c>
    </row>
    <row r="33" spans="1:20" ht="24.75" thickBot="1" x14ac:dyDescent="0.3">
      <c r="A33" s="13"/>
      <c r="B33" s="63" t="s">
        <v>66</v>
      </c>
      <c r="C33" s="118"/>
      <c r="D33" s="3"/>
      <c r="E33" s="59"/>
      <c r="F33" s="54"/>
      <c r="G33" s="59"/>
      <c r="H33" s="61"/>
      <c r="M33" s="69" t="s">
        <v>263</v>
      </c>
      <c r="N33" s="70" t="s">
        <v>264</v>
      </c>
      <c r="O33" s="71">
        <v>9</v>
      </c>
      <c r="P33" s="71" t="s">
        <v>265</v>
      </c>
      <c r="Q33" s="71" t="s">
        <v>266</v>
      </c>
      <c r="R33" s="71" t="s">
        <v>267</v>
      </c>
      <c r="S33" s="71">
        <v>0</v>
      </c>
      <c r="T33" s="72">
        <v>2</v>
      </c>
    </row>
    <row r="34" spans="1:20" ht="24.75" thickBot="1" x14ac:dyDescent="0.3">
      <c r="A34" s="13"/>
      <c r="B34" s="63" t="s">
        <v>67</v>
      </c>
      <c r="C34" s="117">
        <v>2</v>
      </c>
      <c r="D34" s="3">
        <v>388</v>
      </c>
      <c r="E34" s="59">
        <v>388</v>
      </c>
      <c r="F34" s="59">
        <v>2348.52</v>
      </c>
      <c r="G34" s="59">
        <f t="shared" si="0"/>
        <v>776</v>
      </c>
      <c r="H34" s="61">
        <f t="shared" si="1"/>
        <v>776</v>
      </c>
      <c r="M34" s="69" t="s">
        <v>268</v>
      </c>
      <c r="N34" s="70" t="s">
        <v>269</v>
      </c>
      <c r="O34" s="71">
        <v>9</v>
      </c>
      <c r="P34" s="71" t="s">
        <v>270</v>
      </c>
      <c r="Q34" s="71" t="s">
        <v>177</v>
      </c>
      <c r="R34" s="71" t="s">
        <v>271</v>
      </c>
      <c r="S34" s="71">
        <v>0</v>
      </c>
      <c r="T34" s="72">
        <v>2</v>
      </c>
    </row>
    <row r="35" spans="1:20" ht="24.75" thickBot="1" x14ac:dyDescent="0.3">
      <c r="A35" s="13" t="s">
        <v>68</v>
      </c>
      <c r="B35" s="63" t="s">
        <v>69</v>
      </c>
      <c r="C35" s="118"/>
      <c r="D35" s="3"/>
      <c r="E35" s="59"/>
      <c r="F35" s="54"/>
      <c r="G35" s="59"/>
      <c r="H35" s="61"/>
      <c r="M35" s="69" t="s">
        <v>272</v>
      </c>
      <c r="N35" s="70" t="s">
        <v>273</v>
      </c>
      <c r="O35" s="71">
        <v>9</v>
      </c>
      <c r="P35" s="71">
        <v>0</v>
      </c>
      <c r="Q35" s="71">
        <v>0</v>
      </c>
      <c r="R35" s="71">
        <v>0</v>
      </c>
      <c r="S35" s="71">
        <v>0</v>
      </c>
      <c r="T35" s="72">
        <v>1</v>
      </c>
    </row>
    <row r="36" spans="1:20" ht="24.75" thickBot="1" x14ac:dyDescent="0.3">
      <c r="A36" s="127" t="s">
        <v>19</v>
      </c>
      <c r="B36" s="63" t="s">
        <v>70</v>
      </c>
      <c r="C36" s="117">
        <v>3</v>
      </c>
      <c r="D36" s="3">
        <v>480</v>
      </c>
      <c r="E36" s="59">
        <v>499</v>
      </c>
      <c r="F36" s="59">
        <v>2739.9</v>
      </c>
      <c r="G36" s="59">
        <f t="shared" si="0"/>
        <v>1440</v>
      </c>
      <c r="H36" s="61">
        <f t="shared" si="1"/>
        <v>1497</v>
      </c>
      <c r="M36" s="69" t="s">
        <v>274</v>
      </c>
      <c r="N36" s="70" t="s">
        <v>129</v>
      </c>
      <c r="O36" s="71">
        <v>9</v>
      </c>
      <c r="P36" s="71" t="s">
        <v>275</v>
      </c>
      <c r="Q36" s="71" t="s">
        <v>276</v>
      </c>
      <c r="R36" s="71" t="s">
        <v>277</v>
      </c>
      <c r="S36" s="71">
        <v>0</v>
      </c>
      <c r="T36" s="72">
        <v>15</v>
      </c>
    </row>
    <row r="37" spans="1:20" ht="15.75" thickBot="1" x14ac:dyDescent="0.3">
      <c r="A37" s="127"/>
      <c r="B37" s="63" t="s">
        <v>71</v>
      </c>
      <c r="C37" s="118"/>
      <c r="D37" s="3"/>
      <c r="E37" s="59"/>
      <c r="F37" s="54"/>
      <c r="G37" s="59"/>
      <c r="H37" s="61"/>
      <c r="M37" s="73"/>
      <c r="N37" s="74" t="s">
        <v>130</v>
      </c>
      <c r="O37" s="75"/>
      <c r="P37" s="76" t="s">
        <v>278</v>
      </c>
      <c r="Q37" s="76" t="s">
        <v>279</v>
      </c>
      <c r="R37" s="76" t="s">
        <v>280</v>
      </c>
      <c r="S37" s="76">
        <v>0</v>
      </c>
      <c r="T37" s="77">
        <v>251</v>
      </c>
    </row>
    <row r="38" spans="1:20" ht="15.75" thickTop="1" x14ac:dyDescent="0.25">
      <c r="A38" s="127"/>
      <c r="B38" s="63" t="s">
        <v>72</v>
      </c>
      <c r="C38" s="117">
        <v>4</v>
      </c>
      <c r="D38" s="3">
        <v>773</v>
      </c>
      <c r="E38" s="59">
        <v>699</v>
      </c>
      <c r="F38" s="59">
        <v>2739.9</v>
      </c>
      <c r="G38" s="59">
        <f t="shared" si="0"/>
        <v>3092</v>
      </c>
      <c r="H38" s="61">
        <f t="shared" si="1"/>
        <v>2796</v>
      </c>
      <c r="M38" s="78"/>
      <c r="N38" s="78"/>
      <c r="O38" s="78"/>
      <c r="P38" s="78"/>
      <c r="Q38" s="78"/>
      <c r="R38" s="78"/>
      <c r="S38" s="78"/>
      <c r="T38" s="78"/>
    </row>
    <row r="39" spans="1:20" x14ac:dyDescent="0.25">
      <c r="A39" s="127"/>
      <c r="B39" s="63" t="s">
        <v>73</v>
      </c>
      <c r="C39" s="117">
        <v>4</v>
      </c>
      <c r="D39" s="3">
        <v>692</v>
      </c>
      <c r="E39" s="59">
        <v>691</v>
      </c>
      <c r="F39" s="59">
        <v>2739.9</v>
      </c>
      <c r="G39" s="59">
        <f t="shared" si="0"/>
        <v>2768</v>
      </c>
      <c r="H39" s="61">
        <f t="shared" si="1"/>
        <v>2764</v>
      </c>
    </row>
    <row r="40" spans="1:20" x14ac:dyDescent="0.25">
      <c r="A40" s="127"/>
      <c r="B40" s="63" t="s">
        <v>74</v>
      </c>
      <c r="C40" s="117">
        <v>1</v>
      </c>
      <c r="D40" s="3">
        <v>932</v>
      </c>
      <c r="E40" s="59">
        <v>899</v>
      </c>
      <c r="F40" s="59">
        <v>2739.9</v>
      </c>
      <c r="G40" s="59">
        <f t="shared" si="0"/>
        <v>932</v>
      </c>
      <c r="H40" s="61">
        <f t="shared" si="1"/>
        <v>899</v>
      </c>
    </row>
    <row r="41" spans="1:20" x14ac:dyDescent="0.25">
      <c r="A41" s="127"/>
      <c r="B41" s="63" t="s">
        <v>75</v>
      </c>
      <c r="C41" s="118"/>
      <c r="D41" s="3">
        <v>1294</v>
      </c>
      <c r="E41" s="59">
        <v>899</v>
      </c>
      <c r="F41" s="59">
        <v>2739.9</v>
      </c>
      <c r="G41" s="59">
        <f t="shared" si="0"/>
        <v>0</v>
      </c>
      <c r="H41" s="61">
        <f t="shared" si="1"/>
        <v>0</v>
      </c>
    </row>
    <row r="42" spans="1:20" x14ac:dyDescent="0.25">
      <c r="A42" s="127" t="s">
        <v>36</v>
      </c>
      <c r="B42" s="63" t="s">
        <v>76</v>
      </c>
      <c r="C42" s="117">
        <v>10</v>
      </c>
      <c r="D42" s="3">
        <v>1749</v>
      </c>
      <c r="E42" s="59">
        <v>1200</v>
      </c>
      <c r="F42" s="59">
        <v>3463.95</v>
      </c>
      <c r="G42" s="59">
        <f t="shared" si="0"/>
        <v>17490</v>
      </c>
      <c r="H42" s="61">
        <f t="shared" si="1"/>
        <v>12000</v>
      </c>
    </row>
    <row r="43" spans="1:20" x14ac:dyDescent="0.25">
      <c r="A43" s="127"/>
      <c r="B43" s="63" t="s">
        <v>77</v>
      </c>
      <c r="C43" s="117">
        <v>4</v>
      </c>
      <c r="D43" s="3">
        <v>1027</v>
      </c>
      <c r="E43" s="59">
        <v>999</v>
      </c>
      <c r="F43" s="59">
        <v>3463.95</v>
      </c>
      <c r="G43" s="59">
        <f t="shared" si="0"/>
        <v>4108</v>
      </c>
      <c r="H43" s="61">
        <f t="shared" si="1"/>
        <v>3996</v>
      </c>
    </row>
    <row r="44" spans="1:20" x14ac:dyDescent="0.25">
      <c r="A44" s="127"/>
      <c r="B44" s="63" t="s">
        <v>134</v>
      </c>
      <c r="C44" s="117">
        <v>2</v>
      </c>
      <c r="D44" s="3">
        <v>1431</v>
      </c>
      <c r="E44" s="59">
        <v>999</v>
      </c>
      <c r="F44" s="59">
        <v>3463.95</v>
      </c>
      <c r="G44" s="59">
        <f t="shared" si="0"/>
        <v>2862</v>
      </c>
      <c r="H44" s="61">
        <f t="shared" si="1"/>
        <v>1998</v>
      </c>
    </row>
    <row r="45" spans="1:20" x14ac:dyDescent="0.25">
      <c r="A45" s="127"/>
      <c r="B45" s="63" t="s">
        <v>78</v>
      </c>
      <c r="C45" s="117">
        <v>64</v>
      </c>
      <c r="D45" s="3">
        <v>1431</v>
      </c>
      <c r="E45" s="59">
        <v>1400</v>
      </c>
      <c r="F45" s="59">
        <v>3463.95</v>
      </c>
      <c r="G45" s="59">
        <f t="shared" si="0"/>
        <v>91584</v>
      </c>
      <c r="H45" s="61">
        <f t="shared" si="1"/>
        <v>89600</v>
      </c>
    </row>
    <row r="46" spans="1:20" x14ac:dyDescent="0.25">
      <c r="A46" s="13" t="s">
        <v>79</v>
      </c>
      <c r="B46" s="63" t="s">
        <v>80</v>
      </c>
      <c r="C46" s="118"/>
      <c r="D46" s="3"/>
      <c r="E46" s="59"/>
      <c r="F46" s="54"/>
      <c r="G46" s="59"/>
      <c r="H46" s="61"/>
    </row>
    <row r="47" spans="1:20" x14ac:dyDescent="0.25">
      <c r="A47" s="13"/>
      <c r="B47" s="63" t="s">
        <v>81</v>
      </c>
      <c r="C47" s="117">
        <v>8</v>
      </c>
      <c r="D47" s="3">
        <v>1046</v>
      </c>
      <c r="E47" s="59">
        <v>500</v>
      </c>
      <c r="F47" s="59">
        <v>2773.16</v>
      </c>
      <c r="G47" s="59">
        <f t="shared" si="0"/>
        <v>8368</v>
      </c>
      <c r="H47" s="61">
        <f t="shared" si="1"/>
        <v>4000</v>
      </c>
    </row>
    <row r="48" spans="1:20" ht="15.75" thickBot="1" x14ac:dyDescent="0.3">
      <c r="A48" s="13"/>
      <c r="B48" s="65" t="s">
        <v>82</v>
      </c>
      <c r="C48" s="119">
        <v>19</v>
      </c>
      <c r="D48" s="19">
        <v>2176</v>
      </c>
      <c r="E48" s="59">
        <v>1200</v>
      </c>
      <c r="F48" s="60">
        <v>3506.02</v>
      </c>
      <c r="G48" s="60">
        <f t="shared" si="0"/>
        <v>41344</v>
      </c>
      <c r="H48" s="61">
        <f t="shared" si="1"/>
        <v>22800</v>
      </c>
    </row>
    <row r="49" spans="1:8" ht="15.75" thickBot="1" x14ac:dyDescent="0.3">
      <c r="A49" s="16"/>
      <c r="B49" s="21" t="s">
        <v>31</v>
      </c>
      <c r="C49" s="22">
        <f>SUM(C6:C48)</f>
        <v>254</v>
      </c>
      <c r="D49" s="22"/>
      <c r="E49" s="22"/>
      <c r="F49" s="22"/>
      <c r="G49" s="24">
        <f>SUM(G6:G48)</f>
        <v>458874</v>
      </c>
      <c r="H49" s="25">
        <f>SUM(H6:H48)</f>
        <v>370178</v>
      </c>
    </row>
    <row r="50" spans="1:8" ht="15.75" thickBot="1" x14ac:dyDescent="0.3">
      <c r="F50" s="26" t="s">
        <v>138</v>
      </c>
      <c r="G50" s="36">
        <f>H49-G49</f>
        <v>-88696</v>
      </c>
    </row>
  </sheetData>
  <mergeCells count="6">
    <mergeCell ref="A42:A45"/>
    <mergeCell ref="A3:H3"/>
    <mergeCell ref="A7:A8"/>
    <mergeCell ref="A9:A10"/>
    <mergeCell ref="A25:A30"/>
    <mergeCell ref="A36:A4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osoby prawne 2023</vt:lpstr>
      <vt:lpstr>osoby fizyczne 2023</vt:lpstr>
      <vt:lpstr>osoby prawne 2024</vt:lpstr>
      <vt:lpstr>osoby fizyczne 2024</vt:lpstr>
      <vt:lpstr>prawne obniżenie 2024</vt:lpstr>
      <vt:lpstr>fizyczne obniżenie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Dębowska</dc:creator>
  <cp:lastModifiedBy>B02-Skarbnik</cp:lastModifiedBy>
  <cp:lastPrinted>2023-10-19T09:45:29Z</cp:lastPrinted>
  <dcterms:created xsi:type="dcterms:W3CDTF">2022-10-24T07:12:41Z</dcterms:created>
  <dcterms:modified xsi:type="dcterms:W3CDTF">2023-10-19T17:06:42Z</dcterms:modified>
</cp:coreProperties>
</file>