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Zał. nr 5" sheetId="25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H46" i="25" l="1"/>
  <c r="J124" i="25" l="1"/>
  <c r="K124" i="25"/>
  <c r="L124" i="25"/>
  <c r="F124" i="25"/>
  <c r="G124" i="25"/>
  <c r="H118" i="25"/>
  <c r="H119" i="25"/>
  <c r="H120" i="25"/>
  <c r="H122" i="25"/>
  <c r="H123" i="25"/>
  <c r="I46" i="25" l="1"/>
  <c r="I104" i="25" l="1"/>
  <c r="H104" i="25"/>
  <c r="I24" i="25" l="1"/>
  <c r="H24" i="25"/>
  <c r="I18" i="25"/>
  <c r="H18" i="25"/>
  <c r="L122" i="25" l="1"/>
  <c r="L121" i="25" s="1"/>
  <c r="L119" i="25"/>
  <c r="L117" i="25"/>
  <c r="L116" i="25" s="1"/>
  <c r="K122" i="25"/>
  <c r="K121" i="25" s="1"/>
  <c r="K119" i="25"/>
  <c r="K117" i="25"/>
  <c r="J122" i="25"/>
  <c r="J121" i="25" s="1"/>
  <c r="J119" i="25"/>
  <c r="J117" i="25"/>
  <c r="I122" i="25"/>
  <c r="I121" i="25" s="1"/>
  <c r="I119" i="25"/>
  <c r="I117" i="25"/>
  <c r="G122" i="25"/>
  <c r="G121" i="25" s="1"/>
  <c r="G119" i="25"/>
  <c r="G117" i="25"/>
  <c r="G116" i="25" l="1"/>
  <c r="K116" i="25"/>
  <c r="J116" i="25"/>
  <c r="I116" i="25"/>
  <c r="I124" i="25" s="1"/>
  <c r="K109" i="25"/>
  <c r="K108" i="25" s="1"/>
  <c r="G109" i="25"/>
  <c r="K105" i="25"/>
  <c r="K104" i="25" s="1"/>
  <c r="G105" i="25"/>
  <c r="K100" i="25"/>
  <c r="G100" i="25"/>
  <c r="I85" i="25"/>
  <c r="H85" i="25"/>
  <c r="K86" i="25"/>
  <c r="K85" i="25" s="1"/>
  <c r="G86" i="25"/>
  <c r="K73" i="25"/>
  <c r="K72" i="25" s="1"/>
  <c r="G73" i="25"/>
  <c r="K69" i="25"/>
  <c r="K68" i="25" s="1"/>
  <c r="G69" i="25"/>
  <c r="K47" i="25"/>
  <c r="K46" i="25" s="1"/>
  <c r="K65" i="25"/>
  <c r="K64" i="25" s="1"/>
  <c r="G65" i="25"/>
  <c r="G47" i="25"/>
  <c r="K41" i="25"/>
  <c r="K40" i="25" s="1"/>
  <c r="K39" i="25" s="1"/>
  <c r="G41" i="25"/>
  <c r="K36" i="25"/>
  <c r="K35" i="25" s="1"/>
  <c r="K34" i="25" s="1"/>
  <c r="G36" i="25"/>
  <c r="K30" i="25"/>
  <c r="K29" i="25" s="1"/>
  <c r="K28" i="25" s="1"/>
  <c r="G30" i="25"/>
  <c r="K25" i="25"/>
  <c r="K24" i="25" s="1"/>
  <c r="G25" i="25"/>
  <c r="K19" i="25"/>
  <c r="K18" i="25" s="1"/>
  <c r="K10" i="25"/>
  <c r="G10" i="25"/>
  <c r="F122" i="25"/>
  <c r="F121" i="25" s="1"/>
  <c r="E122" i="25"/>
  <c r="E121" i="25" s="1"/>
  <c r="F119" i="25"/>
  <c r="E119" i="25"/>
  <c r="F117" i="25"/>
  <c r="H121" i="25" l="1"/>
  <c r="J46" i="25"/>
  <c r="J85" i="25"/>
  <c r="K71" i="25"/>
  <c r="K45" i="25"/>
  <c r="F116" i="25"/>
  <c r="K17" i="25"/>
  <c r="K111" i="25" l="1"/>
  <c r="J24" i="25"/>
  <c r="J18" i="25" l="1"/>
  <c r="H17" i="25"/>
  <c r="F24" i="25"/>
  <c r="E24" i="25"/>
  <c r="E117" i="25"/>
  <c r="E116" i="25" s="1"/>
  <c r="E124" i="25" l="1"/>
  <c r="H124" i="25" s="1"/>
  <c r="H116" i="25"/>
  <c r="G24" i="25"/>
  <c r="I72" i="25"/>
  <c r="H72" i="25"/>
  <c r="J72" i="25" l="1"/>
  <c r="F104" i="25"/>
  <c r="E104" i="25"/>
  <c r="J104" i="25" l="1"/>
  <c r="G104" i="25"/>
  <c r="I40" i="25"/>
  <c r="H40" i="25"/>
  <c r="H39" i="25" s="1"/>
  <c r="F40" i="25"/>
  <c r="E40" i="25"/>
  <c r="E39" i="25" s="1"/>
  <c r="I35" i="25"/>
  <c r="H35" i="25"/>
  <c r="H34" i="25" s="1"/>
  <c r="F35" i="25"/>
  <c r="E35" i="25"/>
  <c r="E34" i="25" s="1"/>
  <c r="I34" i="25" l="1"/>
  <c r="J34" i="25" s="1"/>
  <c r="J35" i="25"/>
  <c r="I39" i="25"/>
  <c r="J39" i="25" s="1"/>
  <c r="J40" i="25"/>
  <c r="F34" i="25"/>
  <c r="G34" i="25" s="1"/>
  <c r="G35" i="25"/>
  <c r="F39" i="25"/>
  <c r="G39" i="25" s="1"/>
  <c r="G40" i="25"/>
  <c r="I108" i="25"/>
  <c r="H108" i="25"/>
  <c r="F108" i="25"/>
  <c r="E108" i="25"/>
  <c r="I99" i="25"/>
  <c r="H99" i="25"/>
  <c r="F99" i="25"/>
  <c r="E99" i="25"/>
  <c r="F85" i="25"/>
  <c r="E85" i="25"/>
  <c r="F72" i="25"/>
  <c r="E72" i="25"/>
  <c r="I68" i="25"/>
  <c r="H68" i="25"/>
  <c r="F68" i="25"/>
  <c r="E68" i="25"/>
  <c r="I64" i="25"/>
  <c r="H64" i="25"/>
  <c r="F64" i="25"/>
  <c r="E64" i="25"/>
  <c r="F46" i="25"/>
  <c r="E46" i="25"/>
  <c r="I29" i="25"/>
  <c r="I28" i="25" s="1"/>
  <c r="H29" i="25"/>
  <c r="H28" i="25" s="1"/>
  <c r="F29" i="25"/>
  <c r="F28" i="25" s="1"/>
  <c r="E29" i="25"/>
  <c r="E28" i="25" s="1"/>
  <c r="I17" i="25"/>
  <c r="J17" i="25" s="1"/>
  <c r="F18" i="25"/>
  <c r="E18" i="25"/>
  <c r="E17" i="25" s="1"/>
  <c r="I9" i="25"/>
  <c r="H9" i="25"/>
  <c r="H8" i="25" s="1"/>
  <c r="F9" i="25"/>
  <c r="E9" i="25"/>
  <c r="E8" i="25" s="1"/>
  <c r="G68" i="25" l="1"/>
  <c r="G108" i="25"/>
  <c r="G72" i="25"/>
  <c r="G64" i="25"/>
  <c r="J99" i="25"/>
  <c r="J108" i="25"/>
  <c r="G99" i="25"/>
  <c r="J64" i="25"/>
  <c r="J68" i="25"/>
  <c r="G85" i="25"/>
  <c r="F8" i="25"/>
  <c r="G8" i="25" s="1"/>
  <c r="G9" i="25"/>
  <c r="F17" i="25"/>
  <c r="G17" i="25" s="1"/>
  <c r="G18" i="25"/>
  <c r="J29" i="25"/>
  <c r="I8" i="25"/>
  <c r="J8" i="25" s="1"/>
  <c r="J9" i="25"/>
  <c r="G29" i="25"/>
  <c r="G46" i="25"/>
  <c r="H71" i="25"/>
  <c r="I71" i="25"/>
  <c r="F71" i="25"/>
  <c r="F45" i="25"/>
  <c r="E45" i="25"/>
  <c r="E71" i="25"/>
  <c r="I45" i="25"/>
  <c r="H45" i="25"/>
  <c r="J71" i="25" l="1"/>
  <c r="J45" i="25"/>
  <c r="G71" i="25"/>
  <c r="J28" i="25"/>
  <c r="G28" i="25"/>
  <c r="G45" i="25"/>
  <c r="F111" i="25"/>
  <c r="H111" i="25"/>
  <c r="I111" i="25"/>
  <c r="E111" i="25"/>
  <c r="J111" i="25" l="1"/>
  <c r="G111" i="25"/>
</calcChain>
</file>

<file path=xl/sharedStrings.xml><?xml version="1.0" encoding="utf-8"?>
<sst xmlns="http://schemas.openxmlformats.org/spreadsheetml/2006/main" count="151" uniqueCount="78">
  <si>
    <t>§</t>
  </si>
  <si>
    <t>Dział</t>
  </si>
  <si>
    <t>Rozdział</t>
  </si>
  <si>
    <t>Nazwa</t>
  </si>
  <si>
    <t>Wydatki</t>
  </si>
  <si>
    <t>Zakup usług pozostałych</t>
  </si>
  <si>
    <t>Oświata i wychowanie</t>
  </si>
  <si>
    <t>Wynagrodzenia osobowe pracowników</t>
  </si>
  <si>
    <t>Pomoc społeczna</t>
  </si>
  <si>
    <t>Składki na ubezpieczenie zdrowotne</t>
  </si>
  <si>
    <t>Świadczenia społeczne</t>
  </si>
  <si>
    <t>Wydatki osobowe niezaliczane do wynagrodzeń</t>
  </si>
  <si>
    <t>Dodatkowe wynagrodzenia roczne</t>
  </si>
  <si>
    <t>Składki na ubezpieczenia społeczne</t>
  </si>
  <si>
    <t>Zakup materiałów i wyposażenia</t>
  </si>
  <si>
    <t>Zakup energii</t>
  </si>
  <si>
    <t>Odpisy na zakładowy fundusz świadczeń socjalnych</t>
  </si>
  <si>
    <t>Szkolenia pracowników niebędących członkami korpusu służby cywilnej</t>
  </si>
  <si>
    <t>Pozostała działalność</t>
  </si>
  <si>
    <t>OGÓŁEM:</t>
  </si>
  <si>
    <t>Ochrona zdrowia</t>
  </si>
  <si>
    <t>Wynagrodzenia bezosobowe</t>
  </si>
  <si>
    <t xml:space="preserve">Opłaty z tytułu zakupu usług telekomunikacyjnych </t>
  </si>
  <si>
    <t>Różne opłaty i składki</t>
  </si>
  <si>
    <t>Plan</t>
  </si>
  <si>
    <t>a) plan dotacji i wydatków</t>
  </si>
  <si>
    <t>Dotacje</t>
  </si>
  <si>
    <t>010</t>
  </si>
  <si>
    <t>Rolnictwo i łowiectwo</t>
  </si>
  <si>
    <t>01095</t>
  </si>
  <si>
    <t>Dotacje celowe otrzymane z budżetu państwa na realizację zadań bieżących z zakresu administracji rządowej oraz innych zadań zleconych gminie (związkom gmin) ustawami</t>
  </si>
  <si>
    <t xml:space="preserve">Składki na ubezpieczenia społeczne </t>
  </si>
  <si>
    <t>Administracja publiczna</t>
  </si>
  <si>
    <t>Urzędy wojewódzkie</t>
  </si>
  <si>
    <t xml:space="preserve">Urzędy naczelnych organów władzy państwowej, kontroli i ochrony prawa </t>
  </si>
  <si>
    <t>Ośrodki wsparcia</t>
  </si>
  <si>
    <t>Zakup usług zdrowotnych</t>
  </si>
  <si>
    <t>Szkolenia pracowników nie będących członkami korpusu służby cywilnej</t>
  </si>
  <si>
    <t>Dodatki mieszkaniowe</t>
  </si>
  <si>
    <t>Usługi opiekuńcze i specjalistyczne usługi opiekuńcze</t>
  </si>
  <si>
    <t>Rodzina</t>
  </si>
  <si>
    <t>Świadczenia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</si>
  <si>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</si>
  <si>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Świadczenia rodzinne, świadczenie z funduszu alimentacyjnego oraz składki na ubezpieczenia emerytalne i rentowe z ubezpieczenia społecznego</t>
  </si>
  <si>
    <t>Karta Dużej Rodziny</t>
  </si>
  <si>
    <t>Składki na ubezpieczenie zdrowotne opłacane za osoby pobierające niektóre świadczenia z pomocy społecznej, niektóre świadczenia rozdzinne , zgodnie z ptrzepisami ustawy o świadczeniach rozdzinnych oraz za osoby pobierające zasiłki dla opiekunów, zgodnie z przepisami ustawy z dnia 4 kwietnia 2014 r. o ustaleniu i wypłacie zasiłków dla opiekunów</t>
  </si>
  <si>
    <t>b) plan dochodów</t>
  </si>
  <si>
    <t>0830</t>
  </si>
  <si>
    <t>Wpływy z usług</t>
  </si>
  <si>
    <t>0980</t>
  </si>
  <si>
    <t>Wpływy z tytułu zwrotów wypłaconych świadczeń z funduszu alimentacyjnego</t>
  </si>
  <si>
    <t>Ogółem plan dochodów:</t>
  </si>
  <si>
    <t>Zapewnienie uczniom prawa do bezpłatnego dostępu do podręczników, materiałów edukacyjnych lub materiałów ćwiczeniowych</t>
  </si>
  <si>
    <t>Zakup środków dydaktycznych i książek</t>
  </si>
  <si>
    <t>Wspieranie rodziny</t>
  </si>
  <si>
    <t>Spis powszechny i inne</t>
  </si>
  <si>
    <t>Zakup usług remontowych</t>
  </si>
  <si>
    <t>Składki na Fundusz Pracy oraz Fundusz Solidarnościowy</t>
  </si>
  <si>
    <t>wykonanie</t>
  </si>
  <si>
    <t>%     wykonania</t>
  </si>
  <si>
    <t>%        wykonania</t>
  </si>
  <si>
    <t>Załącznik nr 5 do sprawozdania opisowego</t>
  </si>
  <si>
    <t>Zwrot     dotacji</t>
  </si>
  <si>
    <t>Data       zwrotu</t>
  </si>
  <si>
    <t>w tym:</t>
  </si>
  <si>
    <t>potrącone na rzecz JST</t>
  </si>
  <si>
    <t>%   wykonania</t>
  </si>
  <si>
    <t>Dochody przekazane</t>
  </si>
  <si>
    <t>Saldo końcowe w tym:</t>
  </si>
  <si>
    <t>Należności ogółem</t>
  </si>
  <si>
    <t>wymagalne</t>
  </si>
  <si>
    <t>nadpłaty</t>
  </si>
  <si>
    <t xml:space="preserve">Plan i wykonanie dochodów, dotacji i wydatków związanych z realizacją zadań  z zakresu administracji rządowej i innych zadań zleconych gminie ustawami na 2021 rok </t>
  </si>
  <si>
    <t>wykonanie na dzień 31.12.2021 r.</t>
  </si>
  <si>
    <t>31-12-2021 kwota 836,98  10-01-2022 kwota 323,88 zł</t>
  </si>
  <si>
    <t>Podróże służbowe krajowe</t>
  </si>
  <si>
    <t>Rózne opłaty i składki</t>
  </si>
  <si>
    <t>Wpłaty na PPK finansowane orzez podmiot zatrudniająćy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</si>
</sst>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</cellStyleXfs>
  <cellXfs count="96">
    <xf numFmtId="0" fontId="0" fillId="0" borderId="0" xfId="0"/>
    <xf numFmtId="0" fontId="8" fillId="0" borderId="6" xfId="0" applyFont="1" applyBorder="1"/>
    <xf numFmtId="4" fontId="8" fillId="0" borderId="6" xfId="0" applyNumberFormat="1" applyFont="1" applyBorder="1"/>
    <xf numFmtId="0" fontId="0" fillId="0" borderId="6" xfId="0" applyBorder="1"/>
    <xf numFmtId="4" fontId="0" fillId="0" borderId="6" xfId="0" applyNumberForma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4" fontId="8" fillId="3" borderId="6" xfId="0" applyNumberFormat="1" applyFont="1" applyFill="1" applyBorder="1" applyAlignment="1">
      <alignment horizontal="right"/>
    </xf>
    <xf numFmtId="0" fontId="8" fillId="0" borderId="5" xfId="0" applyFont="1" applyBorder="1" applyAlignment="1">
      <alignment wrapText="1"/>
    </xf>
    <xf numFmtId="49" fontId="0" fillId="3" borderId="5" xfId="0" applyNumberFormat="1" applyFont="1" applyFill="1" applyBorder="1" applyAlignment="1">
      <alignment horizontal="center" wrapText="1"/>
    </xf>
    <xf numFmtId="0" fontId="0" fillId="3" borderId="5" xfId="0" applyFont="1" applyFill="1" applyBorder="1" applyAlignment="1">
      <alignment wrapText="1"/>
    </xf>
    <xf numFmtId="4" fontId="0" fillId="3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4" fontId="0" fillId="0" borderId="6" xfId="0" applyNumberFormat="1" applyFont="1" applyBorder="1" applyAlignment="1">
      <alignment horizontal="right"/>
    </xf>
    <xf numFmtId="0" fontId="10" fillId="0" borderId="5" xfId="0" applyFont="1" applyBorder="1" applyAlignment="1">
      <alignment wrapText="1"/>
    </xf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4" fontId="8" fillId="3" borderId="6" xfId="0" applyNumberFormat="1" applyFont="1" applyFill="1" applyBorder="1"/>
    <xf numFmtId="0" fontId="0" fillId="4" borderId="6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wrapText="1"/>
    </xf>
    <xf numFmtId="4" fontId="0" fillId="3" borderId="6" xfId="0" applyNumberFormat="1" applyFill="1" applyBorder="1"/>
    <xf numFmtId="0" fontId="11" fillId="3" borderId="6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0" fillId="0" borderId="6" xfId="0" applyFont="1" applyBorder="1"/>
    <xf numFmtId="4" fontId="0" fillId="0" borderId="6" xfId="0" applyNumberFormat="1" applyFont="1" applyBorder="1"/>
    <xf numFmtId="0" fontId="0" fillId="3" borderId="6" xfId="0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10" fillId="3" borderId="6" xfId="0" applyFont="1" applyFill="1" applyBorder="1"/>
    <xf numFmtId="0" fontId="10" fillId="0" borderId="6" xfId="0" applyFont="1" applyBorder="1"/>
    <xf numFmtId="4" fontId="9" fillId="3" borderId="6" xfId="0" applyNumberFormat="1" applyFont="1" applyFill="1" applyBorder="1"/>
    <xf numFmtId="0" fontId="0" fillId="3" borderId="6" xfId="0" applyFont="1" applyFill="1" applyBorder="1"/>
    <xf numFmtId="4" fontId="0" fillId="3" borderId="6" xfId="0" applyNumberFormat="1" applyFont="1" applyFill="1" applyBorder="1"/>
    <xf numFmtId="4" fontId="0" fillId="4" borderId="6" xfId="0" applyNumberFormat="1" applyFill="1" applyBorder="1"/>
    <xf numFmtId="49" fontId="0" fillId="4" borderId="6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4" borderId="6" xfId="0" applyFill="1" applyBorder="1" applyAlignment="1">
      <alignment horizontal="center"/>
    </xf>
    <xf numFmtId="10" fontId="8" fillId="3" borderId="6" xfId="0" applyNumberFormat="1" applyFont="1" applyFill="1" applyBorder="1" applyAlignment="1">
      <alignment horizontal="right"/>
    </xf>
    <xf numFmtId="10" fontId="0" fillId="3" borderId="6" xfId="0" applyNumberFormat="1" applyFont="1" applyFill="1" applyBorder="1" applyAlignment="1">
      <alignment horizontal="right"/>
    </xf>
    <xf numFmtId="10" fontId="0" fillId="0" borderId="6" xfId="0" applyNumberFormat="1" applyFont="1" applyBorder="1" applyAlignment="1">
      <alignment horizontal="right" wrapText="1"/>
    </xf>
    <xf numFmtId="10" fontId="8" fillId="3" borderId="6" xfId="0" applyNumberFormat="1" applyFont="1" applyFill="1" applyBorder="1"/>
    <xf numFmtId="10" fontId="0" fillId="3" borderId="6" xfId="0" applyNumberFormat="1" applyFill="1" applyBorder="1"/>
    <xf numFmtId="10" fontId="0" fillId="0" borderId="6" xfId="0" applyNumberFormat="1" applyBorder="1"/>
    <xf numFmtId="10" fontId="0" fillId="4" borderId="6" xfId="0" applyNumberFormat="1" applyFill="1" applyBorder="1"/>
    <xf numFmtId="10" fontId="0" fillId="0" borderId="6" xfId="0" applyNumberFormat="1" applyFont="1" applyBorder="1"/>
    <xf numFmtId="10" fontId="0" fillId="3" borderId="6" xfId="0" applyNumberFormat="1" applyFont="1" applyFill="1" applyBorder="1"/>
    <xf numFmtId="10" fontId="9" fillId="3" borderId="6" xfId="0" applyNumberFormat="1" applyFont="1" applyFill="1" applyBorder="1"/>
    <xf numFmtId="10" fontId="8" fillId="0" borderId="6" xfId="0" applyNumberFormat="1" applyFont="1" applyBorder="1"/>
    <xf numFmtId="14" fontId="8" fillId="3" borderId="6" xfId="0" applyNumberFormat="1" applyFont="1" applyFill="1" applyBorder="1" applyAlignment="1">
      <alignment horizontal="right"/>
    </xf>
    <xf numFmtId="14" fontId="0" fillId="3" borderId="6" xfId="0" applyNumberFormat="1" applyFont="1" applyFill="1" applyBorder="1" applyAlignment="1">
      <alignment horizontal="right"/>
    </xf>
    <xf numFmtId="14" fontId="0" fillId="0" borderId="6" xfId="0" applyNumberFormat="1" applyBorder="1"/>
    <xf numFmtId="14" fontId="8" fillId="3" borderId="6" xfId="0" applyNumberFormat="1" applyFont="1" applyFill="1" applyBorder="1"/>
    <xf numFmtId="14" fontId="0" fillId="3" borderId="6" xfId="0" applyNumberFormat="1" applyFill="1" applyBorder="1"/>
    <xf numFmtId="14" fontId="0" fillId="3" borderId="6" xfId="0" applyNumberFormat="1" applyFont="1" applyFill="1" applyBorder="1"/>
    <xf numFmtId="14" fontId="9" fillId="3" borderId="6" xfId="0" applyNumberFormat="1" applyFont="1" applyFill="1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11" fillId="3" borderId="6" xfId="0" applyFont="1" applyFill="1" applyBorder="1"/>
    <xf numFmtId="49" fontId="8" fillId="3" borderId="6" xfId="0" applyNumberFormat="1" applyFont="1" applyFill="1" applyBorder="1" applyAlignment="1">
      <alignment horizontal="center" wrapText="1"/>
    </xf>
    <xf numFmtId="4" fontId="14" fillId="0" borderId="6" xfId="0" applyNumberFormat="1" applyFont="1" applyBorder="1"/>
    <xf numFmtId="14" fontId="0" fillId="4" borderId="6" xfId="0" applyNumberFormat="1" applyFill="1" applyBorder="1"/>
    <xf numFmtId="14" fontId="15" fillId="4" borderId="6" xfId="0" applyNumberFormat="1" applyFont="1" applyFill="1" applyBorder="1" applyAlignment="1">
      <alignment wrapText="1"/>
    </xf>
    <xf numFmtId="4" fontId="0" fillId="3" borderId="6" xfId="0" applyNumberFormat="1" applyFill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0" fillId="0" borderId="0" xfId="0" applyAlignme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33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topLeftCell="A112" workbookViewId="0">
      <selection activeCell="E63" sqref="E63"/>
    </sheetView>
  </sheetViews>
  <sheetFormatPr defaultRowHeight="15" x14ac:dyDescent="0.25"/>
  <cols>
    <col min="3" max="3" width="8.140625" customWidth="1"/>
    <col min="4" max="4" width="32.85546875" customWidth="1"/>
    <col min="5" max="5" width="14.85546875" customWidth="1"/>
    <col min="6" max="6" width="13.28515625" customWidth="1"/>
    <col min="7" max="7" width="11.28515625" customWidth="1"/>
    <col min="8" max="8" width="12.28515625" customWidth="1"/>
    <col min="9" max="9" width="13.5703125" customWidth="1"/>
    <col min="10" max="10" width="11.140625" customWidth="1"/>
    <col min="11" max="11" width="12.28515625" customWidth="1"/>
    <col min="12" max="12" width="11.85546875" customWidth="1"/>
  </cols>
  <sheetData>
    <row r="1" spans="1:12" x14ac:dyDescent="0.25">
      <c r="A1" s="79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1"/>
    </row>
    <row r="4" spans="1:12" ht="39" customHeight="1" x14ac:dyDescent="0.3">
      <c r="A4" s="93" t="s">
        <v>72</v>
      </c>
      <c r="B4" s="94"/>
      <c r="C4" s="94"/>
      <c r="D4" s="94"/>
      <c r="E4" s="94"/>
      <c r="F4" s="94"/>
      <c r="G4" s="94"/>
      <c r="H4" s="94"/>
      <c r="I4" s="94"/>
      <c r="J4" s="94"/>
      <c r="K4" s="95"/>
      <c r="L4" s="95"/>
    </row>
    <row r="5" spans="1:12" x14ac:dyDescent="0.25">
      <c r="A5" t="s">
        <v>25</v>
      </c>
    </row>
    <row r="6" spans="1:12" ht="16.5" customHeight="1" x14ac:dyDescent="0.25">
      <c r="A6" s="74" t="s">
        <v>1</v>
      </c>
      <c r="B6" s="74" t="s">
        <v>2</v>
      </c>
      <c r="C6" s="74" t="s">
        <v>0</v>
      </c>
      <c r="D6" s="74" t="s">
        <v>3</v>
      </c>
      <c r="E6" s="89" t="s">
        <v>26</v>
      </c>
      <c r="F6" s="90"/>
      <c r="G6" s="91"/>
      <c r="H6" s="89" t="s">
        <v>4</v>
      </c>
      <c r="I6" s="92"/>
      <c r="J6" s="86"/>
      <c r="K6" s="87" t="s">
        <v>62</v>
      </c>
      <c r="L6" s="74" t="s">
        <v>63</v>
      </c>
    </row>
    <row r="7" spans="1:12" ht="36" customHeight="1" x14ac:dyDescent="0.25">
      <c r="A7" s="75"/>
      <c r="B7" s="75"/>
      <c r="C7" s="76"/>
      <c r="D7" s="75"/>
      <c r="E7" s="5" t="s">
        <v>24</v>
      </c>
      <c r="F7" s="5" t="s">
        <v>58</v>
      </c>
      <c r="G7" s="6" t="s">
        <v>59</v>
      </c>
      <c r="H7" s="5" t="s">
        <v>24</v>
      </c>
      <c r="I7" s="5" t="s">
        <v>58</v>
      </c>
      <c r="J7" s="6" t="s">
        <v>60</v>
      </c>
      <c r="K7" s="88"/>
      <c r="L7" s="75"/>
    </row>
    <row r="8" spans="1:12" ht="21" customHeight="1" x14ac:dyDescent="0.25">
      <c r="A8" s="66" t="s">
        <v>27</v>
      </c>
      <c r="B8" s="17"/>
      <c r="C8" s="17"/>
      <c r="D8" s="17" t="s">
        <v>28</v>
      </c>
      <c r="E8" s="7">
        <f>E9</f>
        <v>975344.72</v>
      </c>
      <c r="F8" s="7">
        <f t="shared" ref="F8:F9" si="0">F9</f>
        <v>975344.72</v>
      </c>
      <c r="G8" s="42">
        <f>F8/E8</f>
        <v>1</v>
      </c>
      <c r="H8" s="7">
        <f>H9</f>
        <v>975344.72000000009</v>
      </c>
      <c r="I8" s="7">
        <f t="shared" ref="I8" si="1">I9</f>
        <v>975344.72000000009</v>
      </c>
      <c r="J8" s="42">
        <f>I8/H8</f>
        <v>1</v>
      </c>
      <c r="K8" s="7"/>
      <c r="L8" s="53"/>
    </row>
    <row r="9" spans="1:12" ht="24" customHeight="1" x14ac:dyDescent="0.25">
      <c r="A9" s="8"/>
      <c r="B9" s="9" t="s">
        <v>29</v>
      </c>
      <c r="C9" s="10"/>
      <c r="D9" s="10" t="s">
        <v>18</v>
      </c>
      <c r="E9" s="11">
        <f>E10</f>
        <v>975344.72</v>
      </c>
      <c r="F9" s="11">
        <f t="shared" si="0"/>
        <v>975344.72</v>
      </c>
      <c r="G9" s="43">
        <f>F9/E9</f>
        <v>1</v>
      </c>
      <c r="H9" s="11">
        <f>H11+H12+H13+H14+H15+H16</f>
        <v>975344.72000000009</v>
      </c>
      <c r="I9" s="11">
        <f t="shared" ref="I9" si="2">I11+I12+I13+I14+I15+I16</f>
        <v>975344.72000000009</v>
      </c>
      <c r="J9" s="43">
        <f>I9/H9</f>
        <v>1</v>
      </c>
      <c r="K9" s="11"/>
      <c r="L9" s="54"/>
    </row>
    <row r="10" spans="1:12" ht="62.25" customHeight="1" x14ac:dyDescent="0.25">
      <c r="A10" s="8"/>
      <c r="B10" s="8"/>
      <c r="C10" s="12">
        <v>2010</v>
      </c>
      <c r="D10" s="13" t="s">
        <v>30</v>
      </c>
      <c r="E10" s="14">
        <v>975344.72</v>
      </c>
      <c r="F10" s="14">
        <v>975344.72</v>
      </c>
      <c r="G10" s="44">
        <f>F10/E10</f>
        <v>1</v>
      </c>
      <c r="H10" s="14"/>
      <c r="I10" s="14"/>
      <c r="J10" s="44"/>
      <c r="K10" s="4">
        <f>E10-F10</f>
        <v>0</v>
      </c>
      <c r="L10" s="55"/>
    </row>
    <row r="11" spans="1:12" ht="16.5" customHeight="1" x14ac:dyDescent="0.25">
      <c r="A11" s="8"/>
      <c r="B11" s="8"/>
      <c r="C11" s="12">
        <v>4010</v>
      </c>
      <c r="D11" s="13" t="s">
        <v>7</v>
      </c>
      <c r="E11" s="14"/>
      <c r="F11" s="14"/>
      <c r="G11" s="44"/>
      <c r="H11" s="14">
        <v>7280.89</v>
      </c>
      <c r="I11" s="14">
        <v>7280.89</v>
      </c>
      <c r="J11" s="44"/>
      <c r="K11" s="4"/>
      <c r="L11" s="55"/>
    </row>
    <row r="12" spans="1:12" ht="16.5" customHeight="1" x14ac:dyDescent="0.25">
      <c r="A12" s="8"/>
      <c r="B12" s="8"/>
      <c r="C12" s="12">
        <v>4110</v>
      </c>
      <c r="D12" s="13" t="s">
        <v>31</v>
      </c>
      <c r="E12" s="14"/>
      <c r="F12" s="14"/>
      <c r="G12" s="44"/>
      <c r="H12" s="14">
        <v>1245.03</v>
      </c>
      <c r="I12" s="14">
        <v>1245.03</v>
      </c>
      <c r="J12" s="44"/>
      <c r="K12" s="4"/>
      <c r="L12" s="55"/>
    </row>
    <row r="13" spans="1:12" ht="24.75" customHeight="1" x14ac:dyDescent="0.25">
      <c r="A13" s="8"/>
      <c r="B13" s="8"/>
      <c r="C13" s="12">
        <v>4120</v>
      </c>
      <c r="D13" s="13" t="s">
        <v>57</v>
      </c>
      <c r="E13" s="14"/>
      <c r="F13" s="14"/>
      <c r="G13" s="44"/>
      <c r="H13" s="14">
        <v>178.38</v>
      </c>
      <c r="I13" s="14">
        <v>178.38</v>
      </c>
      <c r="J13" s="44"/>
      <c r="K13" s="4"/>
      <c r="L13" s="55"/>
    </row>
    <row r="14" spans="1:12" ht="16.5" customHeight="1" x14ac:dyDescent="0.25">
      <c r="A14" s="8"/>
      <c r="B14" s="8"/>
      <c r="C14" s="12">
        <v>4210</v>
      </c>
      <c r="D14" s="13" t="s">
        <v>14</v>
      </c>
      <c r="E14" s="14"/>
      <c r="F14" s="14"/>
      <c r="G14" s="44"/>
      <c r="H14" s="14">
        <v>6636.69</v>
      </c>
      <c r="I14" s="14">
        <v>6636.69</v>
      </c>
      <c r="J14" s="44"/>
      <c r="K14" s="4"/>
      <c r="L14" s="55"/>
    </row>
    <row r="15" spans="1:12" ht="16.5" customHeight="1" x14ac:dyDescent="0.25">
      <c r="A15" s="8"/>
      <c r="B15" s="8"/>
      <c r="C15" s="12">
        <v>4300</v>
      </c>
      <c r="D15" s="13" t="s">
        <v>5</v>
      </c>
      <c r="E15" s="14"/>
      <c r="F15" s="14"/>
      <c r="G15" s="44"/>
      <c r="H15" s="14">
        <v>3783.42</v>
      </c>
      <c r="I15" s="14">
        <v>3783.42</v>
      </c>
      <c r="J15" s="44"/>
      <c r="K15" s="4"/>
      <c r="L15" s="55"/>
    </row>
    <row r="16" spans="1:12" ht="16.5" customHeight="1" x14ac:dyDescent="0.25">
      <c r="A16" s="8"/>
      <c r="B16" s="8"/>
      <c r="C16" s="12">
        <v>4430</v>
      </c>
      <c r="D16" s="15" t="s">
        <v>23</v>
      </c>
      <c r="E16" s="14"/>
      <c r="F16" s="14"/>
      <c r="G16" s="44"/>
      <c r="H16" s="14">
        <v>956220.31</v>
      </c>
      <c r="I16" s="14">
        <v>956220.31</v>
      </c>
      <c r="J16" s="44"/>
      <c r="K16" s="4"/>
      <c r="L16" s="55"/>
    </row>
    <row r="17" spans="1:12" ht="19.5" customHeight="1" x14ac:dyDescent="0.25">
      <c r="A17" s="16">
        <v>750</v>
      </c>
      <c r="B17" s="16"/>
      <c r="C17" s="16"/>
      <c r="D17" s="17" t="s">
        <v>32</v>
      </c>
      <c r="E17" s="18">
        <f>E18+E24</f>
        <v>203549</v>
      </c>
      <c r="F17" s="18">
        <f>F18+F24</f>
        <v>198853.41</v>
      </c>
      <c r="G17" s="45">
        <f>F17/E17</f>
        <v>0.97693140226677611</v>
      </c>
      <c r="H17" s="18">
        <f>H18+H24</f>
        <v>203549</v>
      </c>
      <c r="I17" s="18">
        <f>I18+I24</f>
        <v>198853.41</v>
      </c>
      <c r="J17" s="45">
        <f>I17/H17</f>
        <v>0.97693140226677611</v>
      </c>
      <c r="K17" s="18">
        <f>K18+K24</f>
        <v>4695.5899999999965</v>
      </c>
      <c r="L17" s="56"/>
    </row>
    <row r="18" spans="1:12" ht="16.5" customHeight="1" x14ac:dyDescent="0.25">
      <c r="A18" s="19"/>
      <c r="B18" s="20">
        <v>75011</v>
      </c>
      <c r="C18" s="21"/>
      <c r="D18" s="22" t="s">
        <v>33</v>
      </c>
      <c r="E18" s="23">
        <f>E19</f>
        <v>166668</v>
      </c>
      <c r="F18" s="23">
        <f t="shared" ref="F18" si="3">F19</f>
        <v>161972.41</v>
      </c>
      <c r="G18" s="46">
        <f>F18/E18</f>
        <v>0.97182668538651695</v>
      </c>
      <c r="H18" s="23">
        <f>H19+H20+H21+H22+H23</f>
        <v>166668</v>
      </c>
      <c r="I18" s="23">
        <f>I19+I20+I21+I22+I23</f>
        <v>161972.41</v>
      </c>
      <c r="J18" s="46">
        <f>I18/H18</f>
        <v>0.97182668538651695</v>
      </c>
      <c r="K18" s="23">
        <f>K19</f>
        <v>4695.5899999999965</v>
      </c>
      <c r="L18" s="57"/>
    </row>
    <row r="19" spans="1:12" ht="61.5" customHeight="1" x14ac:dyDescent="0.25">
      <c r="A19" s="3"/>
      <c r="B19" s="3"/>
      <c r="C19" s="3">
        <v>2010</v>
      </c>
      <c r="D19" s="13" t="s">
        <v>30</v>
      </c>
      <c r="E19" s="4">
        <v>166668</v>
      </c>
      <c r="F19" s="4">
        <v>161972.41</v>
      </c>
      <c r="G19" s="47"/>
      <c r="H19" s="4"/>
      <c r="I19" s="4"/>
      <c r="J19" s="47"/>
      <c r="K19" s="4">
        <f>E19-F19</f>
        <v>4695.5899999999965</v>
      </c>
      <c r="L19" s="55">
        <v>44587</v>
      </c>
    </row>
    <row r="20" spans="1:12" ht="27" customHeight="1" x14ac:dyDescent="0.25">
      <c r="A20" s="3"/>
      <c r="B20" s="3"/>
      <c r="C20" s="3">
        <v>3020</v>
      </c>
      <c r="D20" s="13" t="s">
        <v>11</v>
      </c>
      <c r="E20" s="4"/>
      <c r="F20" s="4"/>
      <c r="G20" s="47"/>
      <c r="H20" s="4">
        <v>1200</v>
      </c>
      <c r="I20" s="4">
        <v>1195.8900000000001</v>
      </c>
      <c r="J20" s="47"/>
      <c r="K20" s="4"/>
      <c r="L20" s="55"/>
    </row>
    <row r="21" spans="1:12" ht="16.5" customHeight="1" x14ac:dyDescent="0.25">
      <c r="A21" s="3"/>
      <c r="B21" s="3"/>
      <c r="C21" s="3">
        <v>4010</v>
      </c>
      <c r="D21" s="13" t="s">
        <v>7</v>
      </c>
      <c r="E21" s="3"/>
      <c r="F21" s="3"/>
      <c r="G21" s="47"/>
      <c r="H21" s="4">
        <v>138103.56</v>
      </c>
      <c r="I21" s="3">
        <v>134179.26999999999</v>
      </c>
      <c r="J21" s="47"/>
      <c r="K21" s="4"/>
      <c r="L21" s="55"/>
    </row>
    <row r="22" spans="1:12" ht="16.5" customHeight="1" x14ac:dyDescent="0.25">
      <c r="A22" s="3"/>
      <c r="B22" s="3"/>
      <c r="C22" s="3">
        <v>4110</v>
      </c>
      <c r="D22" s="13" t="s">
        <v>31</v>
      </c>
      <c r="E22" s="3"/>
      <c r="F22" s="3"/>
      <c r="G22" s="47"/>
      <c r="H22" s="4">
        <v>23935.14</v>
      </c>
      <c r="I22" s="4">
        <v>23264.09</v>
      </c>
      <c r="J22" s="47"/>
      <c r="K22" s="4"/>
      <c r="L22" s="55"/>
    </row>
    <row r="23" spans="1:12" ht="28.5" customHeight="1" x14ac:dyDescent="0.25">
      <c r="A23" s="3"/>
      <c r="B23" s="3"/>
      <c r="C23" s="3">
        <v>4120</v>
      </c>
      <c r="D23" s="13" t="s">
        <v>57</v>
      </c>
      <c r="E23" s="3"/>
      <c r="F23" s="3"/>
      <c r="G23" s="47"/>
      <c r="H23" s="4">
        <v>3429.3</v>
      </c>
      <c r="I23" s="3">
        <v>3333.16</v>
      </c>
      <c r="J23" s="47"/>
      <c r="K23" s="4"/>
      <c r="L23" s="55"/>
    </row>
    <row r="24" spans="1:12" ht="16.5" customHeight="1" x14ac:dyDescent="0.25">
      <c r="A24" s="3"/>
      <c r="B24" s="21">
        <v>75056</v>
      </c>
      <c r="C24" s="21"/>
      <c r="D24" s="25" t="s">
        <v>55</v>
      </c>
      <c r="E24" s="23">
        <f>E25</f>
        <v>36881</v>
      </c>
      <c r="F24" s="23">
        <f t="shared" ref="F24" si="4">F25</f>
        <v>36881</v>
      </c>
      <c r="G24" s="46">
        <f>F24/E24</f>
        <v>1</v>
      </c>
      <c r="H24" s="23">
        <f>H26+H27</f>
        <v>36881</v>
      </c>
      <c r="I24" s="23">
        <f>I26+I27</f>
        <v>36881</v>
      </c>
      <c r="J24" s="46">
        <f>I24/H24</f>
        <v>1</v>
      </c>
      <c r="K24" s="23">
        <f>K25</f>
        <v>0</v>
      </c>
      <c r="L24" s="57"/>
    </row>
    <row r="25" spans="1:12" ht="57.75" customHeight="1" x14ac:dyDescent="0.25">
      <c r="A25" s="19"/>
      <c r="B25" s="19"/>
      <c r="C25" s="19">
        <v>2010</v>
      </c>
      <c r="D25" s="13" t="s">
        <v>30</v>
      </c>
      <c r="E25" s="38">
        <v>36881</v>
      </c>
      <c r="F25" s="38">
        <v>36881</v>
      </c>
      <c r="G25" s="48">
        <f>F25/E25</f>
        <v>1</v>
      </c>
      <c r="H25" s="38"/>
      <c r="I25" s="38"/>
      <c r="J25" s="48"/>
      <c r="K25" s="4">
        <f>E25-F25</f>
        <v>0</v>
      </c>
      <c r="L25" s="55"/>
    </row>
    <row r="26" spans="1:12" ht="22.5" customHeight="1" x14ac:dyDescent="0.25">
      <c r="A26" s="19"/>
      <c r="B26" s="19"/>
      <c r="C26" s="19">
        <v>3020</v>
      </c>
      <c r="D26" s="13" t="s">
        <v>11</v>
      </c>
      <c r="E26" s="38"/>
      <c r="F26" s="38"/>
      <c r="G26" s="48"/>
      <c r="H26" s="38">
        <v>36316</v>
      </c>
      <c r="I26" s="38">
        <v>36316</v>
      </c>
      <c r="J26" s="48"/>
      <c r="K26" s="4"/>
      <c r="L26" s="55"/>
    </row>
    <row r="27" spans="1:12" ht="22.5" customHeight="1" x14ac:dyDescent="0.25">
      <c r="A27" s="19"/>
      <c r="B27" s="19"/>
      <c r="C27" s="19">
        <v>4210</v>
      </c>
      <c r="D27" s="13" t="s">
        <v>14</v>
      </c>
      <c r="E27" s="38"/>
      <c r="F27" s="38"/>
      <c r="G27" s="48"/>
      <c r="H27" s="38">
        <v>565</v>
      </c>
      <c r="I27" s="38">
        <v>565</v>
      </c>
      <c r="J27" s="48"/>
      <c r="K27" s="4"/>
      <c r="L27" s="55"/>
    </row>
    <row r="28" spans="1:12" ht="27" customHeight="1" x14ac:dyDescent="0.25">
      <c r="A28" s="16">
        <v>751</v>
      </c>
      <c r="B28" s="16"/>
      <c r="C28" s="16"/>
      <c r="D28" s="24" t="s">
        <v>34</v>
      </c>
      <c r="E28" s="18">
        <f>E29</f>
        <v>3468</v>
      </c>
      <c r="F28" s="18">
        <f>F29</f>
        <v>3468</v>
      </c>
      <c r="G28" s="45">
        <f>F28/E28</f>
        <v>1</v>
      </c>
      <c r="H28" s="18">
        <f>H29</f>
        <v>3468</v>
      </c>
      <c r="I28" s="18">
        <f>I29</f>
        <v>3468</v>
      </c>
      <c r="J28" s="45">
        <f>I28/H28</f>
        <v>1</v>
      </c>
      <c r="K28" s="18">
        <f>K29</f>
        <v>0</v>
      </c>
      <c r="L28" s="56"/>
    </row>
    <row r="29" spans="1:12" ht="27.75" customHeight="1" x14ac:dyDescent="0.25">
      <c r="A29" s="19"/>
      <c r="B29" s="20">
        <v>75101</v>
      </c>
      <c r="C29" s="21"/>
      <c r="D29" s="25" t="s">
        <v>34</v>
      </c>
      <c r="E29" s="23">
        <f>E30</f>
        <v>3468</v>
      </c>
      <c r="F29" s="23">
        <f t="shared" ref="F29" si="5">F30</f>
        <v>3468</v>
      </c>
      <c r="G29" s="46">
        <f>F29/E29</f>
        <v>1</v>
      </c>
      <c r="H29" s="23">
        <f>H31+H32+H33</f>
        <v>3468</v>
      </c>
      <c r="I29" s="23">
        <f t="shared" ref="I29" si="6">I31+I32+I33</f>
        <v>3468</v>
      </c>
      <c r="J29" s="46">
        <f>I29/H29</f>
        <v>1</v>
      </c>
      <c r="K29" s="23">
        <f>K30</f>
        <v>0</v>
      </c>
      <c r="L29" s="57"/>
    </row>
    <row r="30" spans="1:12" ht="63" customHeight="1" x14ac:dyDescent="0.25">
      <c r="A30" s="3"/>
      <c r="B30" s="3"/>
      <c r="C30" s="3">
        <v>2010</v>
      </c>
      <c r="D30" s="13" t="s">
        <v>30</v>
      </c>
      <c r="E30" s="4">
        <v>3468</v>
      </c>
      <c r="F30" s="4">
        <v>3468</v>
      </c>
      <c r="G30" s="47">
        <f>F30/E30</f>
        <v>1</v>
      </c>
      <c r="H30" s="4"/>
      <c r="I30" s="4"/>
      <c r="J30" s="47"/>
      <c r="K30" s="4">
        <f>E30-F30</f>
        <v>0</v>
      </c>
      <c r="L30" s="55"/>
    </row>
    <row r="31" spans="1:12" ht="16.5" customHeight="1" x14ac:dyDescent="0.25">
      <c r="A31" s="3"/>
      <c r="B31" s="3"/>
      <c r="C31" s="3">
        <v>4010</v>
      </c>
      <c r="D31" s="13" t="s">
        <v>7</v>
      </c>
      <c r="E31" s="3"/>
      <c r="F31" s="3"/>
      <c r="G31" s="47"/>
      <c r="H31" s="4">
        <v>2901</v>
      </c>
      <c r="I31" s="3">
        <v>2901</v>
      </c>
      <c r="J31" s="47"/>
      <c r="K31" s="4"/>
      <c r="L31" s="55"/>
    </row>
    <row r="32" spans="1:12" ht="16.5" customHeight="1" x14ac:dyDescent="0.25">
      <c r="A32" s="3"/>
      <c r="B32" s="3"/>
      <c r="C32" s="3">
        <v>4110</v>
      </c>
      <c r="D32" s="13" t="s">
        <v>13</v>
      </c>
      <c r="E32" s="3"/>
      <c r="F32" s="3"/>
      <c r="G32" s="47"/>
      <c r="H32" s="4">
        <v>496</v>
      </c>
      <c r="I32" s="3">
        <v>496</v>
      </c>
      <c r="J32" s="47"/>
      <c r="K32" s="4"/>
      <c r="L32" s="55"/>
    </row>
    <row r="33" spans="1:12" ht="27.75" customHeight="1" x14ac:dyDescent="0.25">
      <c r="A33" s="3"/>
      <c r="B33" s="3"/>
      <c r="C33" s="3">
        <v>4120</v>
      </c>
      <c r="D33" s="13" t="s">
        <v>57</v>
      </c>
      <c r="E33" s="3"/>
      <c r="F33" s="3"/>
      <c r="G33" s="47"/>
      <c r="H33" s="4">
        <v>71</v>
      </c>
      <c r="I33" s="3">
        <v>71</v>
      </c>
      <c r="J33" s="47"/>
      <c r="K33" s="4"/>
      <c r="L33" s="55"/>
    </row>
    <row r="34" spans="1:12" ht="16.5" customHeight="1" x14ac:dyDescent="0.25">
      <c r="A34" s="16">
        <v>801</v>
      </c>
      <c r="B34" s="16"/>
      <c r="C34" s="16"/>
      <c r="D34" s="16" t="s">
        <v>6</v>
      </c>
      <c r="E34" s="18">
        <f>E35</f>
        <v>223986.08</v>
      </c>
      <c r="F34" s="18">
        <f t="shared" ref="F34:I34" si="7">F35</f>
        <v>218546.23</v>
      </c>
      <c r="G34" s="45">
        <f>F34/E34</f>
        <v>0.97571344612129474</v>
      </c>
      <c r="H34" s="18">
        <f t="shared" si="7"/>
        <v>223986.08000000002</v>
      </c>
      <c r="I34" s="18">
        <f t="shared" si="7"/>
        <v>218546.23</v>
      </c>
      <c r="J34" s="45">
        <f>I34/H34</f>
        <v>0.97571344612129463</v>
      </c>
      <c r="K34" s="18">
        <f>K35</f>
        <v>5439.8499999999767</v>
      </c>
      <c r="L34" s="56"/>
    </row>
    <row r="35" spans="1:12" ht="51.75" customHeight="1" x14ac:dyDescent="0.25">
      <c r="A35" s="3"/>
      <c r="B35" s="20">
        <v>80153</v>
      </c>
      <c r="C35" s="36"/>
      <c r="D35" s="25" t="s">
        <v>52</v>
      </c>
      <c r="E35" s="37">
        <f>E36</f>
        <v>223986.08</v>
      </c>
      <c r="F35" s="37">
        <f t="shared" ref="F35" si="8">F36</f>
        <v>218546.23</v>
      </c>
      <c r="G35" s="50">
        <f>F35/E35</f>
        <v>0.97571344612129474</v>
      </c>
      <c r="H35" s="37">
        <f>H37+H38</f>
        <v>223986.08000000002</v>
      </c>
      <c r="I35" s="37">
        <f t="shared" ref="I35" si="9">I37+I38</f>
        <v>218546.23</v>
      </c>
      <c r="J35" s="50">
        <f>I35/H35</f>
        <v>0.97571344612129463</v>
      </c>
      <c r="K35" s="37">
        <f>K36</f>
        <v>5439.8499999999767</v>
      </c>
      <c r="L35" s="58"/>
    </row>
    <row r="36" spans="1:12" ht="57" x14ac:dyDescent="0.25">
      <c r="A36" s="3"/>
      <c r="B36" s="3"/>
      <c r="C36" s="26">
        <v>2010</v>
      </c>
      <c r="D36" s="13" t="s">
        <v>30</v>
      </c>
      <c r="E36" s="27">
        <v>223986.08</v>
      </c>
      <c r="F36" s="27">
        <v>218546.23</v>
      </c>
      <c r="G36" s="49">
        <f>F36/E36</f>
        <v>0.97571344612129474</v>
      </c>
      <c r="H36" s="27"/>
      <c r="I36" s="27"/>
      <c r="J36" s="49"/>
      <c r="K36" s="4">
        <f>E36-F36</f>
        <v>5439.8499999999767</v>
      </c>
      <c r="L36" s="68">
        <v>44561</v>
      </c>
    </row>
    <row r="37" spans="1:12" ht="16.5" customHeight="1" x14ac:dyDescent="0.25">
      <c r="A37" s="3"/>
      <c r="B37" s="3"/>
      <c r="C37" s="26">
        <v>4210</v>
      </c>
      <c r="D37" s="13" t="s">
        <v>14</v>
      </c>
      <c r="E37" s="27"/>
      <c r="F37" s="27"/>
      <c r="G37" s="49"/>
      <c r="H37" s="27">
        <v>2217.66</v>
      </c>
      <c r="I37" s="27">
        <v>2217.66</v>
      </c>
      <c r="J37" s="49"/>
      <c r="K37" s="4"/>
      <c r="L37" s="55"/>
    </row>
    <row r="38" spans="1:12" ht="16.5" customHeight="1" x14ac:dyDescent="0.25">
      <c r="A38" s="3"/>
      <c r="B38" s="3"/>
      <c r="C38" s="26">
        <v>4240</v>
      </c>
      <c r="D38" s="13" t="s">
        <v>53</v>
      </c>
      <c r="E38" s="27"/>
      <c r="F38" s="27"/>
      <c r="G38" s="49"/>
      <c r="H38" s="27">
        <v>221768.42</v>
      </c>
      <c r="I38" s="27">
        <v>216328.57</v>
      </c>
      <c r="J38" s="49"/>
      <c r="K38" s="4"/>
      <c r="L38" s="55"/>
    </row>
    <row r="39" spans="1:12" ht="16.5" customHeight="1" x14ac:dyDescent="0.25">
      <c r="A39" s="16">
        <v>851</v>
      </c>
      <c r="B39" s="16"/>
      <c r="C39" s="16"/>
      <c r="D39" s="16" t="s">
        <v>20</v>
      </c>
      <c r="E39" s="18">
        <f>E40</f>
        <v>12000</v>
      </c>
      <c r="F39" s="18">
        <f t="shared" ref="F39:I39" si="10">F40</f>
        <v>12000</v>
      </c>
      <c r="G39" s="45">
        <f>F39/E39</f>
        <v>1</v>
      </c>
      <c r="H39" s="18">
        <f t="shared" si="10"/>
        <v>12000</v>
      </c>
      <c r="I39" s="18">
        <f t="shared" si="10"/>
        <v>12000</v>
      </c>
      <c r="J39" s="45">
        <f>I39/H39</f>
        <v>1</v>
      </c>
      <c r="K39" s="18">
        <f>K40</f>
        <v>0</v>
      </c>
      <c r="L39" s="56"/>
    </row>
    <row r="40" spans="1:12" ht="16.5" customHeight="1" x14ac:dyDescent="0.25">
      <c r="A40" s="3"/>
      <c r="B40" s="21">
        <v>85195</v>
      </c>
      <c r="C40" s="36"/>
      <c r="D40" s="25" t="s">
        <v>18</v>
      </c>
      <c r="E40" s="37">
        <f>E41</f>
        <v>12000</v>
      </c>
      <c r="F40" s="37">
        <f t="shared" ref="F40" si="11">F41</f>
        <v>12000</v>
      </c>
      <c r="G40" s="50">
        <f>F40/E40</f>
        <v>1</v>
      </c>
      <c r="H40" s="37">
        <f>H42+H43+H44</f>
        <v>12000</v>
      </c>
      <c r="I40" s="37">
        <f t="shared" ref="I40" si="12">I42+I43+I44</f>
        <v>12000</v>
      </c>
      <c r="J40" s="50">
        <f>I40/H40</f>
        <v>1</v>
      </c>
      <c r="K40" s="37">
        <f>K41</f>
        <v>0</v>
      </c>
      <c r="L40" s="58"/>
    </row>
    <row r="41" spans="1:12" ht="57" x14ac:dyDescent="0.25">
      <c r="A41" s="3"/>
      <c r="B41" s="3"/>
      <c r="C41" s="26">
        <v>2010</v>
      </c>
      <c r="D41" s="13" t="s">
        <v>30</v>
      </c>
      <c r="E41" s="27">
        <v>12000</v>
      </c>
      <c r="F41" s="27">
        <v>12000</v>
      </c>
      <c r="G41" s="49">
        <f>F41/E41</f>
        <v>1</v>
      </c>
      <c r="H41" s="27"/>
      <c r="I41" s="27"/>
      <c r="J41" s="49"/>
      <c r="K41" s="4">
        <f>E41-F41</f>
        <v>0</v>
      </c>
      <c r="L41" s="55"/>
    </row>
    <row r="42" spans="1:12" ht="16.5" customHeight="1" x14ac:dyDescent="0.25">
      <c r="A42" s="3"/>
      <c r="B42" s="3"/>
      <c r="C42" s="26">
        <v>4010</v>
      </c>
      <c r="D42" s="13" t="s">
        <v>7</v>
      </c>
      <c r="E42" s="27"/>
      <c r="F42" s="27"/>
      <c r="G42" s="49"/>
      <c r="H42" s="27">
        <v>10100</v>
      </c>
      <c r="I42" s="27">
        <v>10100</v>
      </c>
      <c r="J42" s="49"/>
      <c r="K42" s="4"/>
      <c r="L42" s="55"/>
    </row>
    <row r="43" spans="1:12" ht="16.5" customHeight="1" x14ac:dyDescent="0.25">
      <c r="A43" s="3"/>
      <c r="B43" s="3"/>
      <c r="C43" s="26">
        <v>4110</v>
      </c>
      <c r="D43" s="13" t="s">
        <v>7</v>
      </c>
      <c r="E43" s="27"/>
      <c r="F43" s="27"/>
      <c r="G43" s="49"/>
      <c r="H43" s="27">
        <v>1739.22</v>
      </c>
      <c r="I43" s="27">
        <v>1739.22</v>
      </c>
      <c r="J43" s="49"/>
      <c r="K43" s="4"/>
      <c r="L43" s="55"/>
    </row>
    <row r="44" spans="1:12" ht="23.25" x14ac:dyDescent="0.25">
      <c r="A44" s="3"/>
      <c r="B44" s="3"/>
      <c r="C44" s="26">
        <v>4120</v>
      </c>
      <c r="D44" s="13" t="s">
        <v>57</v>
      </c>
      <c r="E44" s="27"/>
      <c r="F44" s="27"/>
      <c r="G44" s="49"/>
      <c r="H44" s="27">
        <v>160.78</v>
      </c>
      <c r="I44" s="27">
        <v>160.78</v>
      </c>
      <c r="J44" s="49"/>
      <c r="K44" s="4"/>
      <c r="L44" s="55"/>
    </row>
    <row r="45" spans="1:12" x14ac:dyDescent="0.25">
      <c r="A45" s="16">
        <v>852</v>
      </c>
      <c r="B45" s="16"/>
      <c r="C45" s="16"/>
      <c r="D45" s="24" t="s">
        <v>8</v>
      </c>
      <c r="E45" s="18">
        <f>E46+E68+E64</f>
        <v>1116538.5</v>
      </c>
      <c r="F45" s="18">
        <f>F46+F68+F64</f>
        <v>1113198.9400000002</v>
      </c>
      <c r="G45" s="45">
        <f>F45/E45</f>
        <v>0.99700900595904229</v>
      </c>
      <c r="H45" s="35">
        <f>H46+H68+H64</f>
        <v>1116538.5</v>
      </c>
      <c r="I45" s="35">
        <f>I46+I68+I64</f>
        <v>1113198.9400000002</v>
      </c>
      <c r="J45" s="51">
        <f>I45/H45</f>
        <v>0.99700900595904229</v>
      </c>
      <c r="K45" s="35">
        <f>K46+K64+K68</f>
        <v>3339.5599999999868</v>
      </c>
      <c r="L45" s="59"/>
    </row>
    <row r="46" spans="1:12" x14ac:dyDescent="0.25">
      <c r="A46" s="19"/>
      <c r="B46" s="20">
        <v>85203</v>
      </c>
      <c r="C46" s="21"/>
      <c r="D46" s="25" t="s">
        <v>35</v>
      </c>
      <c r="E46" s="23">
        <f>E47</f>
        <v>686868.5</v>
      </c>
      <c r="F46" s="23">
        <f t="shared" ref="F46" si="13">F47</f>
        <v>685707.64</v>
      </c>
      <c r="G46" s="46">
        <f>F46/E46</f>
        <v>0.99830992395196461</v>
      </c>
      <c r="H46" s="70">
        <f>H48+H49+H50+H51+H52+H53+H54+H55+H56+H57+H58+H59+H60+H61+H62+H63</f>
        <v>686868.5</v>
      </c>
      <c r="I46" s="23">
        <f>I48+I49+I50+I51+I52+I53+I54+I55+I56+I57+I58+I59+I60+I61+I62+I63</f>
        <v>685707.64</v>
      </c>
      <c r="J46" s="46">
        <f>I46/H46</f>
        <v>0.99830992395196461</v>
      </c>
      <c r="K46" s="23">
        <f>K47</f>
        <v>1160.859999999986</v>
      </c>
      <c r="L46" s="57"/>
    </row>
    <row r="47" spans="1:12" ht="63" customHeight="1" x14ac:dyDescent="0.25">
      <c r="A47" s="3"/>
      <c r="B47" s="3"/>
      <c r="C47" s="3">
        <v>2010</v>
      </c>
      <c r="D47" s="13" t="s">
        <v>30</v>
      </c>
      <c r="E47" s="4">
        <v>686868.5</v>
      </c>
      <c r="F47" s="4">
        <v>685707.64</v>
      </c>
      <c r="G47" s="47">
        <f>F47/E47</f>
        <v>0.99830992395196461</v>
      </c>
      <c r="H47" s="4"/>
      <c r="I47" s="4"/>
      <c r="J47" s="47"/>
      <c r="K47" s="4">
        <f>E47-F47</f>
        <v>1160.859999999986</v>
      </c>
      <c r="L47" s="69" t="s">
        <v>74</v>
      </c>
    </row>
    <row r="48" spans="1:12" ht="16.5" customHeight="1" x14ac:dyDescent="0.25">
      <c r="A48" s="3"/>
      <c r="B48" s="3"/>
      <c r="C48" s="3">
        <v>4010</v>
      </c>
      <c r="D48" s="13" t="s">
        <v>7</v>
      </c>
      <c r="E48" s="3"/>
      <c r="F48" s="3"/>
      <c r="G48" s="47"/>
      <c r="H48" s="4">
        <v>356762.58</v>
      </c>
      <c r="I48" s="4">
        <v>356761.67</v>
      </c>
      <c r="J48" s="47"/>
      <c r="K48" s="4"/>
      <c r="L48" s="55"/>
    </row>
    <row r="49" spans="1:12" ht="16.5" customHeight="1" x14ac:dyDescent="0.25">
      <c r="A49" s="3"/>
      <c r="B49" s="3"/>
      <c r="C49" s="3">
        <v>4040</v>
      </c>
      <c r="D49" s="13" t="s">
        <v>12</v>
      </c>
      <c r="E49" s="3"/>
      <c r="F49" s="3"/>
      <c r="G49" s="47"/>
      <c r="H49" s="4">
        <v>24841.42</v>
      </c>
      <c r="I49" s="4">
        <v>24841.42</v>
      </c>
      <c r="J49" s="47"/>
      <c r="K49" s="4"/>
      <c r="L49" s="55"/>
    </row>
    <row r="50" spans="1:12" ht="16.5" customHeight="1" x14ac:dyDescent="0.25">
      <c r="A50" s="3"/>
      <c r="B50" s="3"/>
      <c r="C50" s="3">
        <v>4110</v>
      </c>
      <c r="D50" s="13" t="s">
        <v>13</v>
      </c>
      <c r="E50" s="3"/>
      <c r="F50" s="3"/>
      <c r="G50" s="47"/>
      <c r="H50" s="4">
        <v>70914</v>
      </c>
      <c r="I50" s="4">
        <v>70808.44</v>
      </c>
      <c r="J50" s="47"/>
      <c r="K50" s="4"/>
      <c r="L50" s="55"/>
    </row>
    <row r="51" spans="1:12" ht="27.75" customHeight="1" x14ac:dyDescent="0.25">
      <c r="A51" s="3"/>
      <c r="B51" s="3"/>
      <c r="C51" s="3">
        <v>4120</v>
      </c>
      <c r="D51" s="13" t="s">
        <v>57</v>
      </c>
      <c r="E51" s="3"/>
      <c r="F51" s="3"/>
      <c r="G51" s="47"/>
      <c r="H51" s="4">
        <v>4938</v>
      </c>
      <c r="I51" s="4">
        <v>4937.6400000000003</v>
      </c>
      <c r="J51" s="47"/>
      <c r="K51" s="4"/>
      <c r="L51" s="55"/>
    </row>
    <row r="52" spans="1:12" ht="16.5" customHeight="1" x14ac:dyDescent="0.25">
      <c r="A52" s="3"/>
      <c r="B52" s="3"/>
      <c r="C52" s="3">
        <v>4170</v>
      </c>
      <c r="D52" s="13" t="s">
        <v>21</v>
      </c>
      <c r="E52" s="3"/>
      <c r="F52" s="3"/>
      <c r="G52" s="47"/>
      <c r="H52" s="4">
        <v>32317</v>
      </c>
      <c r="I52" s="4">
        <v>32137</v>
      </c>
      <c r="J52" s="47"/>
      <c r="K52" s="4"/>
      <c r="L52" s="55"/>
    </row>
    <row r="53" spans="1:12" ht="16.5" customHeight="1" x14ac:dyDescent="0.25">
      <c r="A53" s="3"/>
      <c r="B53" s="3"/>
      <c r="C53" s="3">
        <v>4210</v>
      </c>
      <c r="D53" s="13" t="s">
        <v>14</v>
      </c>
      <c r="E53" s="3"/>
      <c r="F53" s="3"/>
      <c r="G53" s="47"/>
      <c r="H53" s="4">
        <v>71559.7</v>
      </c>
      <c r="I53" s="4">
        <v>71558.33</v>
      </c>
      <c r="J53" s="47"/>
      <c r="K53" s="4"/>
      <c r="L53" s="55"/>
    </row>
    <row r="54" spans="1:12" ht="16.5" customHeight="1" x14ac:dyDescent="0.25">
      <c r="A54" s="3"/>
      <c r="B54" s="3"/>
      <c r="C54" s="3">
        <v>4260</v>
      </c>
      <c r="D54" s="13" t="s">
        <v>15</v>
      </c>
      <c r="E54" s="3"/>
      <c r="F54" s="3"/>
      <c r="G54" s="47"/>
      <c r="H54" s="4">
        <v>24511</v>
      </c>
      <c r="I54" s="4">
        <v>24510.52</v>
      </c>
      <c r="J54" s="47"/>
      <c r="K54" s="4"/>
      <c r="L54" s="55"/>
    </row>
    <row r="55" spans="1:12" ht="16.5" customHeight="1" x14ac:dyDescent="0.25">
      <c r="A55" s="3"/>
      <c r="B55" s="3"/>
      <c r="C55" s="3">
        <v>4270</v>
      </c>
      <c r="D55" s="13" t="s">
        <v>56</v>
      </c>
      <c r="E55" s="3"/>
      <c r="F55" s="3"/>
      <c r="G55" s="47"/>
      <c r="H55" s="4">
        <v>7896.98</v>
      </c>
      <c r="I55" s="4">
        <v>7060</v>
      </c>
      <c r="J55" s="47"/>
      <c r="K55" s="4"/>
      <c r="L55" s="55"/>
    </row>
    <row r="56" spans="1:12" ht="16.5" customHeight="1" x14ac:dyDescent="0.25">
      <c r="A56" s="3"/>
      <c r="B56" s="3"/>
      <c r="C56" s="3">
        <v>4280</v>
      </c>
      <c r="D56" s="13" t="s">
        <v>36</v>
      </c>
      <c r="E56" s="3"/>
      <c r="F56" s="3"/>
      <c r="G56" s="47"/>
      <c r="H56" s="4">
        <v>771</v>
      </c>
      <c r="I56" s="4">
        <v>771</v>
      </c>
      <c r="J56" s="47"/>
      <c r="K56" s="4"/>
      <c r="L56" s="55"/>
    </row>
    <row r="57" spans="1:12" ht="16.5" customHeight="1" x14ac:dyDescent="0.25">
      <c r="A57" s="3"/>
      <c r="B57" s="3"/>
      <c r="C57" s="3">
        <v>4300</v>
      </c>
      <c r="D57" s="13" t="s">
        <v>5</v>
      </c>
      <c r="E57" s="3"/>
      <c r="F57" s="3"/>
      <c r="G57" s="47"/>
      <c r="H57" s="4">
        <v>75782.81</v>
      </c>
      <c r="I57" s="4">
        <v>75748.990000000005</v>
      </c>
      <c r="J57" s="47"/>
      <c r="K57" s="4"/>
      <c r="L57" s="55"/>
    </row>
    <row r="58" spans="1:12" ht="25.5" customHeight="1" x14ac:dyDescent="0.25">
      <c r="A58" s="3"/>
      <c r="B58" s="3"/>
      <c r="C58" s="3">
        <v>4360</v>
      </c>
      <c r="D58" s="13" t="s">
        <v>22</v>
      </c>
      <c r="E58" s="3"/>
      <c r="F58" s="3"/>
      <c r="G58" s="47"/>
      <c r="H58" s="4">
        <v>1625.71</v>
      </c>
      <c r="I58" s="4">
        <v>1625.71</v>
      </c>
      <c r="J58" s="47"/>
      <c r="K58" s="4"/>
      <c r="L58" s="55"/>
    </row>
    <row r="59" spans="1:12" ht="16.5" customHeight="1" x14ac:dyDescent="0.25">
      <c r="A59" s="3"/>
      <c r="B59" s="3"/>
      <c r="C59" s="3">
        <v>4410</v>
      </c>
      <c r="D59" s="13" t="s">
        <v>75</v>
      </c>
      <c r="E59" s="3"/>
      <c r="F59" s="3"/>
      <c r="G59" s="47"/>
      <c r="H59" s="4">
        <v>93.8</v>
      </c>
      <c r="I59" s="4">
        <v>93.8</v>
      </c>
      <c r="J59" s="47"/>
      <c r="K59" s="4"/>
      <c r="L59" s="55"/>
    </row>
    <row r="60" spans="1:12" ht="16.5" customHeight="1" x14ac:dyDescent="0.25">
      <c r="A60" s="3"/>
      <c r="B60" s="3"/>
      <c r="C60" s="3">
        <v>4430</v>
      </c>
      <c r="D60" s="13" t="s">
        <v>76</v>
      </c>
      <c r="E60" s="3"/>
      <c r="F60" s="3"/>
      <c r="G60" s="47"/>
      <c r="H60" s="4">
        <v>226.5</v>
      </c>
      <c r="I60" s="4">
        <v>226.5</v>
      </c>
      <c r="J60" s="47"/>
      <c r="K60" s="4"/>
      <c r="L60" s="55"/>
    </row>
    <row r="61" spans="1:12" ht="25.5" customHeight="1" x14ac:dyDescent="0.25">
      <c r="A61" s="3"/>
      <c r="B61" s="3"/>
      <c r="C61" s="3">
        <v>4440</v>
      </c>
      <c r="D61" s="13" t="s">
        <v>16</v>
      </c>
      <c r="E61" s="3"/>
      <c r="F61" s="3"/>
      <c r="G61" s="47"/>
      <c r="H61" s="4">
        <v>12403</v>
      </c>
      <c r="I61" s="4">
        <v>12403</v>
      </c>
      <c r="J61" s="47"/>
      <c r="K61" s="4"/>
      <c r="L61" s="55"/>
    </row>
    <row r="62" spans="1:12" ht="26.25" customHeight="1" x14ac:dyDescent="0.25">
      <c r="A62" s="3"/>
      <c r="B62" s="3"/>
      <c r="C62" s="3">
        <v>4700</v>
      </c>
      <c r="D62" s="13" t="s">
        <v>37</v>
      </c>
      <c r="E62" s="3"/>
      <c r="F62" s="3"/>
      <c r="G62" s="47"/>
      <c r="H62" s="4">
        <v>1400</v>
      </c>
      <c r="I62" s="4">
        <v>1400</v>
      </c>
      <c r="J62" s="47"/>
      <c r="K62" s="4"/>
      <c r="L62" s="55"/>
    </row>
    <row r="63" spans="1:12" ht="26.25" customHeight="1" x14ac:dyDescent="0.25">
      <c r="A63" s="3"/>
      <c r="B63" s="3"/>
      <c r="C63" s="3">
        <v>4710</v>
      </c>
      <c r="D63" s="13" t="s">
        <v>77</v>
      </c>
      <c r="E63" s="3"/>
      <c r="F63" s="3"/>
      <c r="G63" s="47"/>
      <c r="H63" s="4">
        <v>825</v>
      </c>
      <c r="I63" s="4">
        <v>823.62</v>
      </c>
      <c r="J63" s="47"/>
      <c r="K63" s="4"/>
      <c r="L63" s="55"/>
    </row>
    <row r="64" spans="1:12" ht="18.75" customHeight="1" x14ac:dyDescent="0.25">
      <c r="A64" s="3"/>
      <c r="B64" s="20">
        <v>85215</v>
      </c>
      <c r="C64" s="21"/>
      <c r="D64" s="25" t="s">
        <v>38</v>
      </c>
      <c r="E64" s="23">
        <f>E65</f>
        <v>13000</v>
      </c>
      <c r="F64" s="23">
        <f t="shared" ref="F64" si="14">F65</f>
        <v>10864.8</v>
      </c>
      <c r="G64" s="46">
        <f>F64/E64</f>
        <v>0.83575384615384607</v>
      </c>
      <c r="H64" s="23">
        <f>H66+H67</f>
        <v>13000</v>
      </c>
      <c r="I64" s="23">
        <f t="shared" ref="I64" si="15">I66+I67</f>
        <v>10864.800000000001</v>
      </c>
      <c r="J64" s="46">
        <f>I64/H64</f>
        <v>0.83575384615384629</v>
      </c>
      <c r="K64" s="23">
        <f>K65</f>
        <v>2135.2000000000007</v>
      </c>
      <c r="L64" s="57"/>
    </row>
    <row r="65" spans="1:12" ht="58.5" customHeight="1" x14ac:dyDescent="0.25">
      <c r="A65" s="3"/>
      <c r="B65" s="3"/>
      <c r="C65" s="3">
        <v>2010</v>
      </c>
      <c r="D65" s="13" t="s">
        <v>30</v>
      </c>
      <c r="E65" s="4">
        <v>13000</v>
      </c>
      <c r="F65" s="4">
        <v>10864.8</v>
      </c>
      <c r="G65" s="47">
        <f>F65/E65</f>
        <v>0.83575384615384607</v>
      </c>
      <c r="H65" s="4"/>
      <c r="I65" s="4"/>
      <c r="J65" s="47"/>
      <c r="K65" s="4">
        <f>E65-F65</f>
        <v>2135.2000000000007</v>
      </c>
      <c r="L65" s="68">
        <v>44560</v>
      </c>
    </row>
    <row r="66" spans="1:12" ht="16.5" customHeight="1" x14ac:dyDescent="0.25">
      <c r="A66" s="3"/>
      <c r="B66" s="3"/>
      <c r="C66" s="3">
        <v>3110</v>
      </c>
      <c r="D66" s="13" t="s">
        <v>10</v>
      </c>
      <c r="E66" s="4"/>
      <c r="F66" s="4"/>
      <c r="G66" s="47"/>
      <c r="H66" s="4">
        <v>12745.1</v>
      </c>
      <c r="I66" s="4">
        <v>10651.76</v>
      </c>
      <c r="J66" s="47"/>
      <c r="K66" s="4"/>
      <c r="L66" s="55"/>
    </row>
    <row r="67" spans="1:12" ht="16.5" customHeight="1" x14ac:dyDescent="0.25">
      <c r="A67" s="3"/>
      <c r="B67" s="3"/>
      <c r="C67" s="3">
        <v>4210</v>
      </c>
      <c r="D67" s="13" t="s">
        <v>14</v>
      </c>
      <c r="E67" s="4"/>
      <c r="F67" s="4"/>
      <c r="G67" s="47"/>
      <c r="H67" s="4">
        <v>254.9</v>
      </c>
      <c r="I67" s="4">
        <v>213.04</v>
      </c>
      <c r="J67" s="47"/>
      <c r="K67" s="4"/>
      <c r="L67" s="55"/>
    </row>
    <row r="68" spans="1:12" ht="24.75" customHeight="1" x14ac:dyDescent="0.25">
      <c r="A68" s="3"/>
      <c r="B68" s="20">
        <v>85228</v>
      </c>
      <c r="C68" s="21"/>
      <c r="D68" s="25" t="s">
        <v>39</v>
      </c>
      <c r="E68" s="23">
        <f>E69</f>
        <v>416670</v>
      </c>
      <c r="F68" s="23">
        <f t="shared" ref="F68" si="16">F69</f>
        <v>416626.5</v>
      </c>
      <c r="G68" s="46">
        <f>F68/E68</f>
        <v>0.99989560083519335</v>
      </c>
      <c r="H68" s="23">
        <f>H70</f>
        <v>416670</v>
      </c>
      <c r="I68" s="23">
        <f t="shared" ref="I68" si="17">I70</f>
        <v>416626.5</v>
      </c>
      <c r="J68" s="46">
        <f>I68/H68</f>
        <v>0.99989560083519335</v>
      </c>
      <c r="K68" s="23">
        <f>K69</f>
        <v>43.5</v>
      </c>
      <c r="L68" s="57"/>
    </row>
    <row r="69" spans="1:12" ht="60.75" customHeight="1" x14ac:dyDescent="0.25">
      <c r="A69" s="3"/>
      <c r="B69" s="3"/>
      <c r="C69" s="3">
        <v>2010</v>
      </c>
      <c r="D69" s="13" t="s">
        <v>30</v>
      </c>
      <c r="E69" s="4">
        <v>416670</v>
      </c>
      <c r="F69" s="4">
        <v>416626.5</v>
      </c>
      <c r="G69" s="47">
        <f>F69/E69</f>
        <v>0.99989560083519335</v>
      </c>
      <c r="H69" s="4"/>
      <c r="I69" s="4"/>
      <c r="J69" s="47"/>
      <c r="K69" s="4">
        <f>E69-F69</f>
        <v>43.5</v>
      </c>
      <c r="L69" s="68">
        <v>44561</v>
      </c>
    </row>
    <row r="70" spans="1:12" ht="15.75" customHeight="1" x14ac:dyDescent="0.25">
      <c r="A70" s="3"/>
      <c r="B70" s="3"/>
      <c r="C70" s="3">
        <v>4300</v>
      </c>
      <c r="D70" s="13" t="s">
        <v>5</v>
      </c>
      <c r="E70" s="3"/>
      <c r="F70" s="3"/>
      <c r="G70" s="47"/>
      <c r="H70" s="4">
        <v>416670</v>
      </c>
      <c r="I70" s="4">
        <v>416626.5</v>
      </c>
      <c r="J70" s="47"/>
      <c r="K70" s="4"/>
      <c r="L70" s="55"/>
    </row>
    <row r="71" spans="1:12" ht="18.75" customHeight="1" x14ac:dyDescent="0.25">
      <c r="A71" s="16">
        <v>855</v>
      </c>
      <c r="B71" s="16"/>
      <c r="C71" s="16"/>
      <c r="D71" s="24" t="s">
        <v>40</v>
      </c>
      <c r="E71" s="18">
        <f>E72+E108+E85+E99+E104</f>
        <v>30176793.859999999</v>
      </c>
      <c r="F71" s="18">
        <f>F72+F108+F85+F99+F104</f>
        <v>30166832.66</v>
      </c>
      <c r="G71" s="45">
        <f>F71/E71</f>
        <v>0.99966990529059474</v>
      </c>
      <c r="H71" s="18">
        <f>H72+H108+H85+H99+H104</f>
        <v>30176793.859999999</v>
      </c>
      <c r="I71" s="18">
        <f>I72+I108+I85+I99+I104</f>
        <v>30193832.660000004</v>
      </c>
      <c r="J71" s="45">
        <f>I71/H71</f>
        <v>1.0005646325477469</v>
      </c>
      <c r="K71" s="18">
        <f>K72+K85+K99+K104+K108</f>
        <v>9961.1999999998952</v>
      </c>
      <c r="L71" s="56"/>
    </row>
    <row r="72" spans="1:12" ht="21" customHeight="1" x14ac:dyDescent="0.25">
      <c r="A72" s="19"/>
      <c r="B72" s="20">
        <v>85501</v>
      </c>
      <c r="C72" s="21"/>
      <c r="D72" s="25" t="s">
        <v>41</v>
      </c>
      <c r="E72" s="23">
        <f>E73</f>
        <v>21700494</v>
      </c>
      <c r="F72" s="23">
        <f t="shared" ref="F72" si="18">F73</f>
        <v>21696874.23</v>
      </c>
      <c r="G72" s="46">
        <f>F72/E72</f>
        <v>0.99983319411991267</v>
      </c>
      <c r="H72" s="23">
        <f>H74+H75+H76+H77+H78+H79+H80+H81+H83+H84+H82</f>
        <v>21700494</v>
      </c>
      <c r="I72" s="23">
        <f t="shared" ref="I72" si="19">I74+I75+I76+I77+I78+I79+I80+I81+I83+I84+I82</f>
        <v>21696874.230000004</v>
      </c>
      <c r="J72" s="46">
        <f>I72/H72</f>
        <v>0.99983319411991289</v>
      </c>
      <c r="K72" s="23">
        <f>K73</f>
        <v>3619.769999999553</v>
      </c>
      <c r="L72" s="57"/>
    </row>
    <row r="73" spans="1:12" ht="69.75" customHeight="1" x14ac:dyDescent="0.25">
      <c r="A73" s="3"/>
      <c r="B73" s="3"/>
      <c r="C73" s="3">
        <v>2060</v>
      </c>
      <c r="D73" s="13" t="s">
        <v>42</v>
      </c>
      <c r="E73" s="4">
        <v>21700494</v>
      </c>
      <c r="F73" s="4">
        <v>21696874.23</v>
      </c>
      <c r="G73" s="47">
        <f>F73/E73</f>
        <v>0.99983319411991267</v>
      </c>
      <c r="H73" s="4"/>
      <c r="I73" s="4"/>
      <c r="J73" s="47"/>
      <c r="K73" s="4">
        <f>E73-F73</f>
        <v>3619.769999999553</v>
      </c>
      <c r="L73" s="68">
        <v>44561</v>
      </c>
    </row>
    <row r="74" spans="1:12" ht="16.5" customHeight="1" x14ac:dyDescent="0.25">
      <c r="A74" s="3"/>
      <c r="B74" s="3"/>
      <c r="C74" s="3">
        <v>3110</v>
      </c>
      <c r="D74" s="13" t="s">
        <v>10</v>
      </c>
      <c r="E74" s="3"/>
      <c r="F74" s="3"/>
      <c r="G74" s="47"/>
      <c r="H74" s="4">
        <v>21515265.199999999</v>
      </c>
      <c r="I74" s="4">
        <v>21512938.920000002</v>
      </c>
      <c r="J74" s="47"/>
      <c r="K74" s="4"/>
      <c r="L74" s="55"/>
    </row>
    <row r="75" spans="1:12" ht="16.5" customHeight="1" x14ac:dyDescent="0.25">
      <c r="A75" s="3"/>
      <c r="B75" s="3"/>
      <c r="C75" s="3">
        <v>4010</v>
      </c>
      <c r="D75" s="13" t="s">
        <v>7</v>
      </c>
      <c r="E75" s="3"/>
      <c r="F75" s="3"/>
      <c r="G75" s="47"/>
      <c r="H75" s="4">
        <v>115000</v>
      </c>
      <c r="I75" s="4">
        <v>115000</v>
      </c>
      <c r="J75" s="47"/>
      <c r="K75" s="4"/>
      <c r="L75" s="55"/>
    </row>
    <row r="76" spans="1:12" ht="16.5" customHeight="1" x14ac:dyDescent="0.25">
      <c r="A76" s="3"/>
      <c r="B76" s="3"/>
      <c r="C76" s="3">
        <v>4040</v>
      </c>
      <c r="D76" s="13" t="s">
        <v>12</v>
      </c>
      <c r="E76" s="3"/>
      <c r="F76" s="3"/>
      <c r="G76" s="47"/>
      <c r="H76" s="4">
        <v>9558.7999999999993</v>
      </c>
      <c r="I76" s="4">
        <v>9558.7999999999993</v>
      </c>
      <c r="J76" s="47"/>
      <c r="K76" s="4"/>
      <c r="L76" s="55"/>
    </row>
    <row r="77" spans="1:12" ht="16.5" customHeight="1" x14ac:dyDescent="0.25">
      <c r="A77" s="3"/>
      <c r="B77" s="3"/>
      <c r="C77" s="3">
        <v>4110</v>
      </c>
      <c r="D77" s="13" t="s">
        <v>13</v>
      </c>
      <c r="E77" s="3"/>
      <c r="F77" s="3"/>
      <c r="G77" s="47"/>
      <c r="H77" s="4">
        <v>20500</v>
      </c>
      <c r="I77" s="4">
        <v>20500</v>
      </c>
      <c r="J77" s="47"/>
      <c r="K77" s="4"/>
      <c r="L77" s="55"/>
    </row>
    <row r="78" spans="1:12" ht="30" customHeight="1" x14ac:dyDescent="0.25">
      <c r="A78" s="3"/>
      <c r="B78" s="3"/>
      <c r="C78" s="3">
        <v>4120</v>
      </c>
      <c r="D78" s="13" t="s">
        <v>57</v>
      </c>
      <c r="E78" s="3"/>
      <c r="F78" s="3"/>
      <c r="G78" s="47"/>
      <c r="H78" s="4">
        <v>2700</v>
      </c>
      <c r="I78" s="4">
        <v>2057.5100000000002</v>
      </c>
      <c r="J78" s="47"/>
      <c r="K78" s="4"/>
      <c r="L78" s="55"/>
    </row>
    <row r="79" spans="1:12" ht="14.45" customHeight="1" x14ac:dyDescent="0.25">
      <c r="A79" s="3"/>
      <c r="B79" s="3"/>
      <c r="C79" s="3">
        <v>4210</v>
      </c>
      <c r="D79" s="13" t="s">
        <v>14</v>
      </c>
      <c r="E79" s="3"/>
      <c r="F79" s="3"/>
      <c r="G79" s="47"/>
      <c r="H79" s="4">
        <v>7000</v>
      </c>
      <c r="I79" s="4">
        <v>7000</v>
      </c>
      <c r="J79" s="47"/>
      <c r="K79" s="4"/>
      <c r="L79" s="55"/>
    </row>
    <row r="80" spans="1:12" ht="14.45" customHeight="1" x14ac:dyDescent="0.25">
      <c r="A80" s="3"/>
      <c r="B80" s="3"/>
      <c r="C80" s="3">
        <v>4260</v>
      </c>
      <c r="D80" s="13" t="s">
        <v>15</v>
      </c>
      <c r="E80" s="3"/>
      <c r="F80" s="3"/>
      <c r="G80" s="47"/>
      <c r="H80" s="4">
        <v>3000</v>
      </c>
      <c r="I80" s="4">
        <v>3000</v>
      </c>
      <c r="J80" s="47"/>
      <c r="K80" s="4"/>
      <c r="L80" s="55"/>
    </row>
    <row r="81" spans="1:12" ht="14.45" customHeight="1" x14ac:dyDescent="0.25">
      <c r="A81" s="3"/>
      <c r="B81" s="3"/>
      <c r="C81" s="3">
        <v>4300</v>
      </c>
      <c r="D81" s="13" t="s">
        <v>5</v>
      </c>
      <c r="E81" s="3"/>
      <c r="F81" s="3"/>
      <c r="G81" s="47"/>
      <c r="H81" s="4">
        <v>24000</v>
      </c>
      <c r="I81" s="4">
        <v>24000</v>
      </c>
      <c r="J81" s="47"/>
      <c r="K81" s="4"/>
      <c r="L81" s="55"/>
    </row>
    <row r="82" spans="1:12" ht="14.45" customHeight="1" x14ac:dyDescent="0.25">
      <c r="A82" s="3"/>
      <c r="B82" s="3"/>
      <c r="C82" s="3">
        <v>4430</v>
      </c>
      <c r="D82" s="13" t="s">
        <v>23</v>
      </c>
      <c r="E82" s="3"/>
      <c r="F82" s="3"/>
      <c r="G82" s="47"/>
      <c r="H82" s="4">
        <v>100</v>
      </c>
      <c r="I82" s="4">
        <v>0</v>
      </c>
      <c r="J82" s="47"/>
      <c r="K82" s="4"/>
      <c r="L82" s="55"/>
    </row>
    <row r="83" spans="1:12" ht="23.25" x14ac:dyDescent="0.25">
      <c r="A83" s="3"/>
      <c r="B83" s="3"/>
      <c r="C83" s="3">
        <v>4440</v>
      </c>
      <c r="D83" s="13" t="s">
        <v>16</v>
      </c>
      <c r="E83" s="3"/>
      <c r="F83" s="3"/>
      <c r="G83" s="47"/>
      <c r="H83" s="4">
        <v>2370</v>
      </c>
      <c r="I83" s="4">
        <v>2370</v>
      </c>
      <c r="J83" s="47"/>
      <c r="K83" s="4"/>
      <c r="L83" s="55"/>
    </row>
    <row r="84" spans="1:12" ht="24.75" customHeight="1" x14ac:dyDescent="0.25">
      <c r="A84" s="3"/>
      <c r="B84" s="3"/>
      <c r="C84" s="3">
        <v>4700</v>
      </c>
      <c r="D84" s="13" t="s">
        <v>17</v>
      </c>
      <c r="E84" s="3"/>
      <c r="F84" s="3"/>
      <c r="G84" s="47"/>
      <c r="H84" s="4">
        <v>1000</v>
      </c>
      <c r="I84" s="4">
        <v>449</v>
      </c>
      <c r="J84" s="47"/>
      <c r="K84" s="4"/>
      <c r="L84" s="55"/>
    </row>
    <row r="85" spans="1:12" ht="53.25" customHeight="1" x14ac:dyDescent="0.25">
      <c r="A85" s="3"/>
      <c r="B85" s="20">
        <v>85502</v>
      </c>
      <c r="C85" s="21"/>
      <c r="D85" s="25" t="s">
        <v>43</v>
      </c>
      <c r="E85" s="23">
        <f>E86</f>
        <v>8354810</v>
      </c>
      <c r="F85" s="23">
        <f t="shared" ref="F85" si="20">F86</f>
        <v>8348496.1399999997</v>
      </c>
      <c r="G85" s="46">
        <f>F85/E85</f>
        <v>0.99924428443016655</v>
      </c>
      <c r="H85" s="23">
        <f>H87+H88+H89+H90+H91+H92+H93+H94+H95+H96+H97+H98</f>
        <v>8354810</v>
      </c>
      <c r="I85" s="23">
        <f>I87+I88+I89+I90+I91+I92+I93+I94+I95+I96+I97+I98</f>
        <v>8375496.1399999997</v>
      </c>
      <c r="J85" s="46">
        <f>I85/H85</f>
        <v>1.0024759557667977</v>
      </c>
      <c r="K85" s="23">
        <f>K86</f>
        <v>6313.8600000003353</v>
      </c>
      <c r="L85" s="57"/>
    </row>
    <row r="86" spans="1:12" ht="60" customHeight="1" x14ac:dyDescent="0.25">
      <c r="A86" s="3"/>
      <c r="B86" s="3"/>
      <c r="C86" s="3">
        <v>2010</v>
      </c>
      <c r="D86" s="13" t="s">
        <v>30</v>
      </c>
      <c r="E86" s="4">
        <v>8354810</v>
      </c>
      <c r="F86" s="4">
        <v>8348496.1399999997</v>
      </c>
      <c r="G86" s="47">
        <f>F86/E86</f>
        <v>0.99924428443016655</v>
      </c>
      <c r="H86" s="4"/>
      <c r="I86" s="4"/>
      <c r="J86" s="47"/>
      <c r="K86" s="4">
        <f>E86-F86</f>
        <v>6313.8600000003353</v>
      </c>
      <c r="L86" s="68">
        <v>44561</v>
      </c>
    </row>
    <row r="87" spans="1:12" ht="16.5" customHeight="1" x14ac:dyDescent="0.25">
      <c r="A87" s="3"/>
      <c r="B87" s="3"/>
      <c r="C87" s="3">
        <v>3110</v>
      </c>
      <c r="D87" s="13" t="s">
        <v>10</v>
      </c>
      <c r="E87" s="3"/>
      <c r="F87" s="3"/>
      <c r="G87" s="47"/>
      <c r="H87" s="4">
        <v>7556380</v>
      </c>
      <c r="I87" s="4">
        <v>7553065.0499999998</v>
      </c>
      <c r="J87" s="47"/>
      <c r="K87" s="4"/>
      <c r="L87" s="55"/>
    </row>
    <row r="88" spans="1:12" ht="16.5" customHeight="1" x14ac:dyDescent="0.25">
      <c r="A88" s="3"/>
      <c r="B88" s="3"/>
      <c r="C88" s="3">
        <v>4010</v>
      </c>
      <c r="D88" s="13" t="s">
        <v>7</v>
      </c>
      <c r="E88" s="3"/>
      <c r="F88" s="3"/>
      <c r="G88" s="47"/>
      <c r="H88" s="4">
        <v>121500</v>
      </c>
      <c r="I88" s="4">
        <v>121500</v>
      </c>
      <c r="J88" s="47"/>
      <c r="K88" s="4"/>
      <c r="L88" s="55"/>
    </row>
    <row r="89" spans="1:12" ht="16.5" customHeight="1" x14ac:dyDescent="0.25">
      <c r="A89" s="3"/>
      <c r="B89" s="3"/>
      <c r="C89" s="3">
        <v>4040</v>
      </c>
      <c r="D89" s="13" t="s">
        <v>12</v>
      </c>
      <c r="E89" s="3"/>
      <c r="F89" s="3"/>
      <c r="G89" s="47"/>
      <c r="H89" s="4">
        <v>14803.31</v>
      </c>
      <c r="I89" s="4">
        <v>14803.31</v>
      </c>
      <c r="J89" s="47"/>
      <c r="K89" s="4"/>
      <c r="L89" s="55"/>
    </row>
    <row r="90" spans="1:12" ht="16.5" customHeight="1" x14ac:dyDescent="0.25">
      <c r="A90" s="3"/>
      <c r="B90" s="3"/>
      <c r="C90" s="3">
        <v>4110</v>
      </c>
      <c r="D90" s="13" t="s">
        <v>13</v>
      </c>
      <c r="E90" s="3"/>
      <c r="F90" s="3"/>
      <c r="G90" s="47"/>
      <c r="H90" s="4">
        <v>603600</v>
      </c>
      <c r="I90" s="4">
        <v>602264.04</v>
      </c>
      <c r="J90" s="47"/>
      <c r="K90" s="4"/>
      <c r="L90" s="55"/>
    </row>
    <row r="91" spans="1:12" ht="27" customHeight="1" x14ac:dyDescent="0.25">
      <c r="A91" s="3"/>
      <c r="B91" s="3"/>
      <c r="C91" s="3">
        <v>4120</v>
      </c>
      <c r="D91" s="13" t="s">
        <v>57</v>
      </c>
      <c r="E91" s="3"/>
      <c r="F91" s="3"/>
      <c r="G91" s="47"/>
      <c r="H91" s="4">
        <v>3300</v>
      </c>
      <c r="I91" s="4">
        <v>3010.14</v>
      </c>
      <c r="J91" s="47"/>
      <c r="K91" s="4"/>
      <c r="L91" s="55"/>
    </row>
    <row r="92" spans="1:12" ht="16.5" customHeight="1" x14ac:dyDescent="0.25">
      <c r="A92" s="3"/>
      <c r="B92" s="3"/>
      <c r="C92" s="3">
        <v>4210</v>
      </c>
      <c r="D92" s="13" t="s">
        <v>14</v>
      </c>
      <c r="E92" s="3"/>
      <c r="F92" s="3"/>
      <c r="G92" s="47"/>
      <c r="H92" s="4">
        <v>11000</v>
      </c>
      <c r="I92" s="4">
        <v>11000</v>
      </c>
      <c r="J92" s="47"/>
      <c r="K92" s="4"/>
      <c r="L92" s="55"/>
    </row>
    <row r="93" spans="1:12" ht="16.5" customHeight="1" x14ac:dyDescent="0.25">
      <c r="A93" s="3"/>
      <c r="B93" s="3"/>
      <c r="C93" s="3">
        <v>4260</v>
      </c>
      <c r="D93" s="13" t="s">
        <v>15</v>
      </c>
      <c r="E93" s="3"/>
      <c r="F93" s="3"/>
      <c r="G93" s="47"/>
      <c r="H93" s="4">
        <v>3000</v>
      </c>
      <c r="I93" s="4">
        <v>30000</v>
      </c>
      <c r="J93" s="47"/>
      <c r="K93" s="4"/>
      <c r="L93" s="55"/>
    </row>
    <row r="94" spans="1:12" ht="16.5" customHeight="1" x14ac:dyDescent="0.25">
      <c r="A94" s="3"/>
      <c r="B94" s="3"/>
      <c r="C94" s="3">
        <v>4300</v>
      </c>
      <c r="D94" s="13" t="s">
        <v>5</v>
      </c>
      <c r="E94" s="3"/>
      <c r="F94" s="3"/>
      <c r="G94" s="47"/>
      <c r="H94" s="4">
        <v>32996.69</v>
      </c>
      <c r="I94" s="4">
        <v>32996.69</v>
      </c>
      <c r="J94" s="47"/>
      <c r="K94" s="4"/>
      <c r="L94" s="55"/>
    </row>
    <row r="95" spans="1:12" ht="28.5" customHeight="1" x14ac:dyDescent="0.25">
      <c r="A95" s="3"/>
      <c r="B95" s="3"/>
      <c r="C95" s="3">
        <v>4360</v>
      </c>
      <c r="D95" s="13" t="s">
        <v>22</v>
      </c>
      <c r="E95" s="3"/>
      <c r="F95" s="3"/>
      <c r="G95" s="47"/>
      <c r="H95" s="4">
        <v>800</v>
      </c>
      <c r="I95" s="4">
        <v>528.91</v>
      </c>
      <c r="J95" s="47"/>
      <c r="K95" s="4"/>
      <c r="L95" s="55"/>
    </row>
    <row r="96" spans="1:12" ht="16.5" customHeight="1" x14ac:dyDescent="0.25">
      <c r="A96" s="3"/>
      <c r="B96" s="3"/>
      <c r="C96" s="3">
        <v>4430</v>
      </c>
      <c r="D96" s="13" t="s">
        <v>23</v>
      </c>
      <c r="E96" s="3"/>
      <c r="F96" s="3"/>
      <c r="G96" s="47"/>
      <c r="H96" s="4">
        <v>200</v>
      </c>
      <c r="I96" s="4">
        <v>0</v>
      </c>
      <c r="J96" s="47"/>
      <c r="K96" s="4"/>
      <c r="L96" s="55"/>
    </row>
    <row r="97" spans="1:12" ht="26.25" customHeight="1" x14ac:dyDescent="0.25">
      <c r="A97" s="3"/>
      <c r="B97" s="3"/>
      <c r="C97" s="3">
        <v>4440</v>
      </c>
      <c r="D97" s="13" t="s">
        <v>16</v>
      </c>
      <c r="E97" s="3"/>
      <c r="F97" s="3"/>
      <c r="G97" s="47"/>
      <c r="H97" s="4">
        <v>5430</v>
      </c>
      <c r="I97" s="4">
        <v>5430</v>
      </c>
      <c r="J97" s="47"/>
      <c r="K97" s="4"/>
      <c r="L97" s="55"/>
    </row>
    <row r="98" spans="1:12" ht="22.5" customHeight="1" x14ac:dyDescent="0.25">
      <c r="A98" s="3"/>
      <c r="B98" s="3"/>
      <c r="C98" s="3">
        <v>4700</v>
      </c>
      <c r="D98" s="13" t="s">
        <v>17</v>
      </c>
      <c r="E98" s="3"/>
      <c r="F98" s="3"/>
      <c r="G98" s="47"/>
      <c r="H98" s="4">
        <v>1800</v>
      </c>
      <c r="I98" s="4">
        <v>898</v>
      </c>
      <c r="J98" s="47"/>
      <c r="K98" s="4"/>
      <c r="L98" s="55"/>
    </row>
    <row r="99" spans="1:12" x14ac:dyDescent="0.25">
      <c r="A99" s="3"/>
      <c r="B99" s="20">
        <v>85503</v>
      </c>
      <c r="C99" s="21"/>
      <c r="D99" s="28" t="s">
        <v>44</v>
      </c>
      <c r="E99" s="23">
        <f>E100</f>
        <v>848.07</v>
      </c>
      <c r="F99" s="23">
        <f t="shared" ref="F99" si="21">F100</f>
        <v>848.07</v>
      </c>
      <c r="G99" s="46">
        <f>F99/E99</f>
        <v>1</v>
      </c>
      <c r="H99" s="23">
        <f>H101+H102+H103</f>
        <v>848.06999999999994</v>
      </c>
      <c r="I99" s="23">
        <f t="shared" ref="I99" si="22">I101+I102+I103</f>
        <v>848.06999999999994</v>
      </c>
      <c r="J99" s="46">
        <f>I99/H99</f>
        <v>1</v>
      </c>
      <c r="K99" s="23"/>
      <c r="L99" s="57"/>
    </row>
    <row r="100" spans="1:12" ht="60" customHeight="1" x14ac:dyDescent="0.25">
      <c r="A100" s="3"/>
      <c r="B100" s="3"/>
      <c r="C100" s="3">
        <v>2010</v>
      </c>
      <c r="D100" s="13" t="s">
        <v>30</v>
      </c>
      <c r="E100" s="4">
        <v>848.07</v>
      </c>
      <c r="F100" s="4">
        <v>848.07</v>
      </c>
      <c r="G100" s="47">
        <f>F100/E100</f>
        <v>1</v>
      </c>
      <c r="H100" s="4"/>
      <c r="I100" s="4"/>
      <c r="J100" s="47"/>
      <c r="K100" s="4">
        <f>E100-F100</f>
        <v>0</v>
      </c>
      <c r="L100" s="55"/>
    </row>
    <row r="101" spans="1:12" ht="14.45" customHeight="1" x14ac:dyDescent="0.25">
      <c r="A101" s="3"/>
      <c r="B101" s="3"/>
      <c r="C101" s="3">
        <v>4010</v>
      </c>
      <c r="D101" s="13" t="s">
        <v>7</v>
      </c>
      <c r="E101" s="4"/>
      <c r="F101" s="4"/>
      <c r="G101" s="47"/>
      <c r="H101" s="4">
        <v>708.68</v>
      </c>
      <c r="I101" s="4">
        <v>708.68</v>
      </c>
      <c r="J101" s="47"/>
      <c r="K101" s="4"/>
      <c r="L101" s="55"/>
    </row>
    <row r="102" spans="1:12" ht="14.45" customHeight="1" x14ac:dyDescent="0.25">
      <c r="A102" s="3"/>
      <c r="B102" s="3"/>
      <c r="C102" s="3">
        <v>4110</v>
      </c>
      <c r="D102" s="13" t="s">
        <v>13</v>
      </c>
      <c r="E102" s="4"/>
      <c r="F102" s="4"/>
      <c r="G102" s="47"/>
      <c r="H102" s="4">
        <v>122.03</v>
      </c>
      <c r="I102" s="4">
        <v>122.03</v>
      </c>
      <c r="J102" s="47"/>
      <c r="K102" s="4"/>
      <c r="L102" s="55"/>
    </row>
    <row r="103" spans="1:12" ht="27" customHeight="1" x14ac:dyDescent="0.25">
      <c r="A103" s="3"/>
      <c r="B103" s="3"/>
      <c r="C103" s="3">
        <v>4120</v>
      </c>
      <c r="D103" s="13" t="s">
        <v>57</v>
      </c>
      <c r="E103" s="4"/>
      <c r="F103" s="4"/>
      <c r="G103" s="47"/>
      <c r="H103" s="4">
        <v>17.36</v>
      </c>
      <c r="I103" s="4">
        <v>17.36</v>
      </c>
      <c r="J103" s="47"/>
      <c r="K103" s="4"/>
      <c r="L103" s="55"/>
    </row>
    <row r="104" spans="1:12" ht="17.25" customHeight="1" x14ac:dyDescent="0.25">
      <c r="A104" s="19"/>
      <c r="B104" s="20">
        <v>85504</v>
      </c>
      <c r="C104" s="21"/>
      <c r="D104" s="25" t="s">
        <v>54</v>
      </c>
      <c r="E104" s="23">
        <f>E105</f>
        <v>4673.79</v>
      </c>
      <c r="F104" s="23">
        <f t="shared" ref="F104" si="23">F105</f>
        <v>4673.79</v>
      </c>
      <c r="G104" s="46">
        <f>F104/E104</f>
        <v>1</v>
      </c>
      <c r="H104" s="23">
        <f>H106+H107</f>
        <v>4673.79</v>
      </c>
      <c r="I104" s="23">
        <f>I106+I107</f>
        <v>4673.79</v>
      </c>
      <c r="J104" s="46">
        <f>I104/H104</f>
        <v>1</v>
      </c>
      <c r="K104" s="23">
        <f>K105</f>
        <v>0</v>
      </c>
      <c r="L104" s="57"/>
    </row>
    <row r="105" spans="1:12" ht="62.25" customHeight="1" x14ac:dyDescent="0.25">
      <c r="A105" s="3"/>
      <c r="B105" s="3"/>
      <c r="C105" s="3">
        <v>2010</v>
      </c>
      <c r="D105" s="13" t="s">
        <v>30</v>
      </c>
      <c r="E105" s="4">
        <v>4673.79</v>
      </c>
      <c r="F105" s="4">
        <v>4673.79</v>
      </c>
      <c r="G105" s="47">
        <f>F105/E105</f>
        <v>1</v>
      </c>
      <c r="H105" s="4"/>
      <c r="I105" s="4"/>
      <c r="J105" s="47"/>
      <c r="K105" s="4">
        <f>E105-F105</f>
        <v>0</v>
      </c>
      <c r="L105" s="55"/>
    </row>
    <row r="106" spans="1:12" ht="16.5" customHeight="1" x14ac:dyDescent="0.25">
      <c r="A106" s="3"/>
      <c r="B106" s="3"/>
      <c r="C106" s="3">
        <v>3110</v>
      </c>
      <c r="D106" s="13" t="s">
        <v>10</v>
      </c>
      <c r="E106" s="4"/>
      <c r="F106" s="4"/>
      <c r="G106" s="47"/>
      <c r="H106" s="4">
        <v>3600</v>
      </c>
      <c r="I106" s="4">
        <v>3600</v>
      </c>
      <c r="J106" s="47"/>
      <c r="K106" s="4"/>
      <c r="L106" s="55"/>
    </row>
    <row r="107" spans="1:12" ht="20.25" customHeight="1" x14ac:dyDescent="0.25">
      <c r="A107" s="3"/>
      <c r="B107" s="3"/>
      <c r="C107" s="3">
        <v>4300</v>
      </c>
      <c r="D107" s="13" t="s">
        <v>5</v>
      </c>
      <c r="E107" s="4"/>
      <c r="F107" s="4"/>
      <c r="G107" s="47"/>
      <c r="H107" s="4">
        <v>1073.79</v>
      </c>
      <c r="I107" s="4">
        <v>1073.79</v>
      </c>
      <c r="J107" s="47"/>
      <c r="K107" s="4"/>
      <c r="L107" s="55"/>
    </row>
    <row r="108" spans="1:12" ht="104.25" customHeight="1" x14ac:dyDescent="0.25">
      <c r="A108" s="3"/>
      <c r="B108" s="20">
        <v>85513</v>
      </c>
      <c r="C108" s="21"/>
      <c r="D108" s="25" t="s">
        <v>45</v>
      </c>
      <c r="E108" s="23">
        <f>E109</f>
        <v>115968</v>
      </c>
      <c r="F108" s="23">
        <f t="shared" ref="F108" si="24">F109</f>
        <v>115940.43</v>
      </c>
      <c r="G108" s="46">
        <f>F108/E108</f>
        <v>0.9997622620033112</v>
      </c>
      <c r="H108" s="23">
        <f>H110</f>
        <v>115968</v>
      </c>
      <c r="I108" s="23">
        <f t="shared" ref="I108" si="25">I110</f>
        <v>115940.43</v>
      </c>
      <c r="J108" s="46">
        <f>I108/H108</f>
        <v>0.9997622620033112</v>
      </c>
      <c r="K108" s="23">
        <f>K109</f>
        <v>27.570000000006985</v>
      </c>
      <c r="L108" s="57"/>
    </row>
    <row r="109" spans="1:12" ht="62.25" customHeight="1" x14ac:dyDescent="0.25">
      <c r="A109" s="3"/>
      <c r="B109" s="3"/>
      <c r="C109" s="3">
        <v>2010</v>
      </c>
      <c r="D109" s="13" t="s">
        <v>30</v>
      </c>
      <c r="E109" s="4">
        <v>115968</v>
      </c>
      <c r="F109" s="4">
        <v>115940.43</v>
      </c>
      <c r="G109" s="47">
        <f>F109/E109</f>
        <v>0.9997622620033112</v>
      </c>
      <c r="H109" s="4"/>
      <c r="I109" s="4"/>
      <c r="J109" s="47"/>
      <c r="K109" s="4">
        <f>E109-F109</f>
        <v>27.570000000006985</v>
      </c>
      <c r="L109" s="68">
        <v>44561</v>
      </c>
    </row>
    <row r="110" spans="1:12" ht="16.5" customHeight="1" x14ac:dyDescent="0.25">
      <c r="A110" s="3"/>
      <c r="B110" s="3"/>
      <c r="C110" s="3">
        <v>4130</v>
      </c>
      <c r="D110" s="13" t="s">
        <v>9</v>
      </c>
      <c r="E110" s="3"/>
      <c r="F110" s="3"/>
      <c r="G110" s="47"/>
      <c r="H110" s="4">
        <v>115968</v>
      </c>
      <c r="I110" s="4">
        <v>115940.43</v>
      </c>
      <c r="J110" s="47"/>
      <c r="K110" s="4"/>
      <c r="L110" s="55"/>
    </row>
    <row r="111" spans="1:12" x14ac:dyDescent="0.25">
      <c r="A111" s="3"/>
      <c r="B111" s="3"/>
      <c r="C111" s="3"/>
      <c r="D111" s="1" t="s">
        <v>19</v>
      </c>
      <c r="E111" s="2">
        <f>E17+E28+E45+E71+E8+E34+E39</f>
        <v>32711680.159999996</v>
      </c>
      <c r="F111" s="2">
        <f>F17+F28+F45+F71+F8+F34+F39</f>
        <v>32688243.960000001</v>
      </c>
      <c r="G111" s="52">
        <f>F111/E111</f>
        <v>0.99928355254498202</v>
      </c>
      <c r="H111" s="2">
        <f>H17+H28+H45+H71+H8+H34+H39</f>
        <v>32711680.159999996</v>
      </c>
      <c r="I111" s="2">
        <f>I17+I28+I45+I71+I8+I34+I39</f>
        <v>32715243.960000005</v>
      </c>
      <c r="J111" s="52">
        <f>I111/H111</f>
        <v>1.0001089457949752</v>
      </c>
      <c r="K111" s="2">
        <f>K8+K17+K28+K34+K39+K45+K71</f>
        <v>23436.199999999855</v>
      </c>
      <c r="L111" s="55"/>
    </row>
    <row r="112" spans="1:12" x14ac:dyDescent="0.25">
      <c r="A112" s="29"/>
      <c r="B112" s="29"/>
      <c r="C112" s="29"/>
      <c r="D112" s="29"/>
      <c r="E112" s="29"/>
      <c r="F112" s="29"/>
      <c r="G112" s="29"/>
      <c r="H112" s="30"/>
      <c r="I112" s="30"/>
      <c r="J112" s="29"/>
    </row>
    <row r="113" spans="1:12" ht="23.25" customHeight="1" x14ac:dyDescent="0.25">
      <c r="A113" s="31" t="s">
        <v>46</v>
      </c>
      <c r="B113" s="29"/>
      <c r="C113" s="29"/>
      <c r="D113" s="29"/>
      <c r="E113" s="29"/>
      <c r="F113" s="29"/>
      <c r="G113" s="29"/>
      <c r="H113" s="30"/>
      <c r="I113" s="30"/>
      <c r="J113" s="29"/>
    </row>
    <row r="114" spans="1:12" ht="18" customHeight="1" x14ac:dyDescent="0.25">
      <c r="A114" s="77" t="s">
        <v>1</v>
      </c>
      <c r="B114" s="77" t="s">
        <v>2</v>
      </c>
      <c r="C114" s="77" t="s">
        <v>0</v>
      </c>
      <c r="D114" s="77" t="s">
        <v>3</v>
      </c>
      <c r="E114" s="77" t="s">
        <v>24</v>
      </c>
      <c r="F114" s="82" t="s">
        <v>73</v>
      </c>
      <c r="G114" s="60" t="s">
        <v>64</v>
      </c>
      <c r="H114" s="84" t="s">
        <v>66</v>
      </c>
      <c r="I114" s="84" t="s">
        <v>67</v>
      </c>
      <c r="J114" s="85" t="s">
        <v>68</v>
      </c>
      <c r="K114" s="86"/>
      <c r="L114" s="3"/>
    </row>
    <row r="115" spans="1:12" ht="49.5" customHeight="1" x14ac:dyDescent="0.25">
      <c r="A115" s="78"/>
      <c r="B115" s="78"/>
      <c r="C115" s="78"/>
      <c r="D115" s="78"/>
      <c r="E115" s="78"/>
      <c r="F115" s="83"/>
      <c r="G115" s="61" t="s">
        <v>65</v>
      </c>
      <c r="H115" s="78"/>
      <c r="I115" s="78"/>
      <c r="J115" s="62" t="s">
        <v>69</v>
      </c>
      <c r="K115" s="63" t="s">
        <v>70</v>
      </c>
      <c r="L115" s="63" t="s">
        <v>71</v>
      </c>
    </row>
    <row r="116" spans="1:12" x14ac:dyDescent="0.25">
      <c r="A116" s="64">
        <v>852</v>
      </c>
      <c r="B116" s="16"/>
      <c r="C116" s="16"/>
      <c r="D116" s="65" t="s">
        <v>8</v>
      </c>
      <c r="E116" s="18">
        <f>E117+E119</f>
        <v>50718</v>
      </c>
      <c r="F116" s="18">
        <f>F117+F119</f>
        <v>66625.87</v>
      </c>
      <c r="G116" s="18">
        <f>G117+G119</f>
        <v>3331.29</v>
      </c>
      <c r="H116" s="45">
        <f>F116/E116</f>
        <v>1.313653338065381</v>
      </c>
      <c r="I116" s="18">
        <f>I117+I119</f>
        <v>63294.58</v>
      </c>
      <c r="J116" s="18">
        <f>J117+J119</f>
        <v>5994.63</v>
      </c>
      <c r="K116" s="18">
        <f>K117+K119</f>
        <v>1394.57</v>
      </c>
      <c r="L116" s="18">
        <f>L117+L119</f>
        <v>0</v>
      </c>
    </row>
    <row r="117" spans="1:12" x14ac:dyDescent="0.25">
      <c r="A117" s="20"/>
      <c r="B117" s="20">
        <v>85203</v>
      </c>
      <c r="C117" s="21"/>
      <c r="D117" s="33" t="s">
        <v>35</v>
      </c>
      <c r="E117" s="23">
        <f>E118</f>
        <v>6500</v>
      </c>
      <c r="F117" s="23">
        <f>F118</f>
        <v>7441.94</v>
      </c>
      <c r="G117" s="23">
        <f>G118</f>
        <v>372.1</v>
      </c>
      <c r="H117" s="23"/>
      <c r="I117" s="23">
        <f>I118</f>
        <v>7069.84</v>
      </c>
      <c r="J117" s="23">
        <f>J118</f>
        <v>0</v>
      </c>
      <c r="K117" s="23">
        <f>K118</f>
        <v>0</v>
      </c>
      <c r="L117" s="23">
        <f>L118</f>
        <v>0</v>
      </c>
    </row>
    <row r="118" spans="1:12" x14ac:dyDescent="0.25">
      <c r="A118" s="41"/>
      <c r="B118" s="19"/>
      <c r="C118" s="39" t="s">
        <v>47</v>
      </c>
      <c r="D118" s="34" t="s">
        <v>48</v>
      </c>
      <c r="E118" s="38">
        <v>6500</v>
      </c>
      <c r="F118" s="4">
        <v>7441.94</v>
      </c>
      <c r="G118" s="67">
        <v>372.1</v>
      </c>
      <c r="H118" s="47">
        <f t="shared" ref="H118:H124" si="26">F118/E118</f>
        <v>1.1449138461538462</v>
      </c>
      <c r="I118" s="4">
        <v>7069.84</v>
      </c>
      <c r="J118" s="4">
        <v>0</v>
      </c>
      <c r="K118" s="4">
        <v>0</v>
      </c>
      <c r="L118" s="4">
        <v>0</v>
      </c>
    </row>
    <row r="119" spans="1:12" ht="27" customHeight="1" x14ac:dyDescent="0.25">
      <c r="A119" s="32"/>
      <c r="B119" s="20">
        <v>85228</v>
      </c>
      <c r="C119" s="20"/>
      <c r="D119" s="25" t="s">
        <v>39</v>
      </c>
      <c r="E119" s="23">
        <f>E120</f>
        <v>44218</v>
      </c>
      <c r="F119" s="23">
        <f>F120</f>
        <v>59183.93</v>
      </c>
      <c r="G119" s="23">
        <f>G120</f>
        <v>2959.19</v>
      </c>
      <c r="H119" s="46">
        <f t="shared" si="26"/>
        <v>1.3384578678366277</v>
      </c>
      <c r="I119" s="23">
        <f>I120</f>
        <v>56224.74</v>
      </c>
      <c r="J119" s="23">
        <f>J120</f>
        <v>5994.63</v>
      </c>
      <c r="K119" s="23">
        <f>K120</f>
        <v>1394.57</v>
      </c>
      <c r="L119" s="23">
        <f>L120</f>
        <v>0</v>
      </c>
    </row>
    <row r="120" spans="1:12" x14ac:dyDescent="0.25">
      <c r="A120" s="32"/>
      <c r="B120" s="3"/>
      <c r="C120" s="40" t="s">
        <v>47</v>
      </c>
      <c r="D120" s="34" t="s">
        <v>48</v>
      </c>
      <c r="E120" s="4">
        <v>44218</v>
      </c>
      <c r="F120" s="4">
        <v>59183.93</v>
      </c>
      <c r="G120" s="67">
        <v>2959.19</v>
      </c>
      <c r="H120" s="47">
        <f t="shared" si="26"/>
        <v>1.3384578678366277</v>
      </c>
      <c r="I120" s="4">
        <v>56224.74</v>
      </c>
      <c r="J120" s="4">
        <v>5994.63</v>
      </c>
      <c r="K120" s="4">
        <v>1394.57</v>
      </c>
      <c r="L120" s="4">
        <v>0</v>
      </c>
    </row>
    <row r="121" spans="1:12" x14ac:dyDescent="0.25">
      <c r="A121" s="64">
        <v>855</v>
      </c>
      <c r="B121" s="16"/>
      <c r="C121" s="64"/>
      <c r="D121" s="65" t="s">
        <v>40</v>
      </c>
      <c r="E121" s="18">
        <f t="shared" ref="E121:G122" si="27">E122</f>
        <v>283640</v>
      </c>
      <c r="F121" s="18">
        <f t="shared" si="27"/>
        <v>207588.89</v>
      </c>
      <c r="G121" s="18">
        <f t="shared" si="27"/>
        <v>83035.649999999994</v>
      </c>
      <c r="H121" s="45">
        <f t="shared" si="26"/>
        <v>0.73187452404456355</v>
      </c>
      <c r="I121" s="18">
        <f t="shared" ref="I121:L122" si="28">I122</f>
        <v>124553.24</v>
      </c>
      <c r="J121" s="18">
        <f t="shared" si="28"/>
        <v>9006243.4700000007</v>
      </c>
      <c r="K121" s="18">
        <f t="shared" si="28"/>
        <v>9006243.4700000007</v>
      </c>
      <c r="L121" s="18">
        <f t="shared" si="28"/>
        <v>0</v>
      </c>
    </row>
    <row r="122" spans="1:12" ht="48" customHeight="1" x14ac:dyDescent="0.25">
      <c r="A122" s="3"/>
      <c r="B122" s="20">
        <v>85502</v>
      </c>
      <c r="C122" s="20"/>
      <c r="D122" s="25" t="s">
        <v>43</v>
      </c>
      <c r="E122" s="23">
        <f t="shared" si="27"/>
        <v>283640</v>
      </c>
      <c r="F122" s="23">
        <f t="shared" si="27"/>
        <v>207588.89</v>
      </c>
      <c r="G122" s="23">
        <f t="shared" si="27"/>
        <v>83035.649999999994</v>
      </c>
      <c r="H122" s="46">
        <f t="shared" si="26"/>
        <v>0.73187452404456355</v>
      </c>
      <c r="I122" s="23">
        <f t="shared" si="28"/>
        <v>124553.24</v>
      </c>
      <c r="J122" s="23">
        <f t="shared" si="28"/>
        <v>9006243.4700000007</v>
      </c>
      <c r="K122" s="23">
        <f t="shared" si="28"/>
        <v>9006243.4700000007</v>
      </c>
      <c r="L122" s="23">
        <f t="shared" si="28"/>
        <v>0</v>
      </c>
    </row>
    <row r="123" spans="1:12" ht="24" customHeight="1" x14ac:dyDescent="0.25">
      <c r="A123" s="3"/>
      <c r="B123" s="3"/>
      <c r="C123" s="40" t="s">
        <v>49</v>
      </c>
      <c r="D123" s="13" t="s">
        <v>50</v>
      </c>
      <c r="E123" s="4">
        <v>283640</v>
      </c>
      <c r="F123" s="4">
        <v>207588.89</v>
      </c>
      <c r="G123" s="4">
        <v>83035.649999999994</v>
      </c>
      <c r="H123" s="47">
        <f t="shared" si="26"/>
        <v>0.73187452404456355</v>
      </c>
      <c r="I123" s="4">
        <v>124553.24</v>
      </c>
      <c r="J123" s="4">
        <v>9006243.4700000007</v>
      </c>
      <c r="K123" s="4">
        <v>9006243.4700000007</v>
      </c>
      <c r="L123" s="4">
        <v>0</v>
      </c>
    </row>
    <row r="124" spans="1:12" ht="19.5" customHeight="1" x14ac:dyDescent="0.25">
      <c r="A124" s="71" t="s">
        <v>51</v>
      </c>
      <c r="B124" s="72"/>
      <c r="C124" s="72"/>
      <c r="D124" s="73"/>
      <c r="E124" s="2">
        <f>E116+E121</f>
        <v>334358</v>
      </c>
      <c r="F124" s="2">
        <f t="shared" ref="F124:G124" si="29">F116+F121</f>
        <v>274214.76</v>
      </c>
      <c r="G124" s="2">
        <f t="shared" si="29"/>
        <v>86366.939999999988</v>
      </c>
      <c r="H124" s="52">
        <f t="shared" si="26"/>
        <v>0.82012322121797598</v>
      </c>
      <c r="I124" s="2">
        <f>I116+I121</f>
        <v>187847.82</v>
      </c>
      <c r="J124" s="2">
        <f t="shared" ref="J124:L124" si="30">J116+J121</f>
        <v>9012238.1000000015</v>
      </c>
      <c r="K124" s="2">
        <f t="shared" si="30"/>
        <v>9007638.040000001</v>
      </c>
      <c r="L124" s="2">
        <f t="shared" si="30"/>
        <v>0</v>
      </c>
    </row>
  </sheetData>
  <mergeCells count="20">
    <mergeCell ref="A1:L1"/>
    <mergeCell ref="E114:E115"/>
    <mergeCell ref="F114:F115"/>
    <mergeCell ref="H114:H115"/>
    <mergeCell ref="I114:I115"/>
    <mergeCell ref="J114:K114"/>
    <mergeCell ref="K6:K7"/>
    <mergeCell ref="L6:L7"/>
    <mergeCell ref="E6:G6"/>
    <mergeCell ref="H6:J6"/>
    <mergeCell ref="A4:L4"/>
    <mergeCell ref="A124:D124"/>
    <mergeCell ref="A6:A7"/>
    <mergeCell ref="B6:B7"/>
    <mergeCell ref="C6:C7"/>
    <mergeCell ref="D6:D7"/>
    <mergeCell ref="A114:A115"/>
    <mergeCell ref="B114:B115"/>
    <mergeCell ref="C114:C115"/>
    <mergeCell ref="D114:D115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2022-04-29T10:37:01Z</cp:lastPrinted>
  <dcterms:created xsi:type="dcterms:W3CDTF">2018-11-03T12:53:48Z</dcterms:created>
  <dcterms:modified xsi:type="dcterms:W3CDTF">2022-04-29T10:37:05Z</dcterms:modified>
</cp:coreProperties>
</file>