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6 " sheetId="10" r:id="rId1"/>
  </sheets>
  <definedNames>
    <definedName name="_xlnm._FilterDatabase" localSheetId="0" hidden="1">'Zał. nr 6 '!$A$7:$H$13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H150" i="10" l="1"/>
  <c r="G142" i="10"/>
  <c r="F142" i="10"/>
  <c r="H146" i="10" l="1"/>
  <c r="H142" i="10" s="1"/>
  <c r="G9" i="10" l="1"/>
  <c r="G8" i="10" s="1"/>
  <c r="H9" i="10"/>
  <c r="H8" i="10" s="1"/>
  <c r="G10" i="10"/>
  <c r="H10" i="10"/>
  <c r="G17" i="10"/>
  <c r="G25" i="10"/>
  <c r="G16" i="10" s="1"/>
  <c r="G39" i="10"/>
  <c r="F39" i="10"/>
  <c r="G49" i="10"/>
  <c r="G50" i="10"/>
  <c r="G51" i="10"/>
  <c r="G56" i="10"/>
  <c r="H61" i="10"/>
  <c r="H60" i="10" s="1"/>
  <c r="G62" i="10"/>
  <c r="G61" i="10" s="1"/>
  <c r="G60" i="10" s="1"/>
  <c r="H62" i="10"/>
  <c r="G74" i="10"/>
  <c r="G84" i="10"/>
  <c r="G71" i="10" s="1"/>
  <c r="G91" i="10"/>
  <c r="H91" i="10"/>
  <c r="G94" i="10"/>
  <c r="H94" i="10"/>
  <c r="G95" i="10"/>
  <c r="H95" i="10"/>
  <c r="G98" i="10"/>
  <c r="H98" i="10"/>
  <c r="H101" i="10"/>
  <c r="G102" i="10"/>
  <c r="G101" i="10" s="1"/>
  <c r="H102" i="10"/>
  <c r="H104" i="10"/>
  <c r="G105" i="10"/>
  <c r="G104" i="10" s="1"/>
  <c r="H105" i="10"/>
  <c r="G118" i="10"/>
  <c r="G123" i="10"/>
  <c r="G139" i="10"/>
  <c r="H139" i="10"/>
  <c r="G155" i="10"/>
  <c r="H155" i="10"/>
  <c r="G157" i="10"/>
  <c r="G159" i="10"/>
  <c r="H159" i="10"/>
  <c r="G160" i="10"/>
  <c r="H160" i="10"/>
  <c r="G163" i="10"/>
  <c r="G165" i="10"/>
  <c r="H165" i="10"/>
  <c r="G168" i="10"/>
  <c r="G186" i="10"/>
  <c r="G208" i="10"/>
  <c r="H208" i="10"/>
  <c r="G210" i="10"/>
  <c r="H210" i="10"/>
  <c r="G227" i="10"/>
  <c r="G207" i="10" s="1"/>
  <c r="G206" i="10" s="1"/>
  <c r="G235" i="10"/>
  <c r="H235" i="10"/>
  <c r="G113" i="10" l="1"/>
  <c r="G70" i="10"/>
  <c r="G162" i="10"/>
  <c r="H237" i="10"/>
  <c r="H231" i="10"/>
  <c r="H232" i="10"/>
  <c r="H233" i="10"/>
  <c r="H234" i="10"/>
  <c r="H227" i="10" s="1"/>
  <c r="H207" i="10" s="1"/>
  <c r="H206" i="10" s="1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198" i="10"/>
  <c r="H199" i="10"/>
  <c r="H200" i="10"/>
  <c r="H201" i="10"/>
  <c r="H202" i="10"/>
  <c r="H203" i="10"/>
  <c r="H204" i="10"/>
  <c r="H205" i="10"/>
  <c r="H188" i="10"/>
  <c r="H189" i="10"/>
  <c r="H190" i="10"/>
  <c r="H191" i="10"/>
  <c r="H192" i="10"/>
  <c r="H193" i="10"/>
  <c r="H194" i="10"/>
  <c r="H195" i="10"/>
  <c r="H196" i="10"/>
  <c r="H197" i="10"/>
  <c r="H179" i="10"/>
  <c r="H180" i="10"/>
  <c r="H181" i="10"/>
  <c r="H182" i="10"/>
  <c r="H183" i="10"/>
  <c r="H184" i="10"/>
  <c r="H185" i="10"/>
  <c r="H170" i="10"/>
  <c r="H171" i="10"/>
  <c r="H172" i="10"/>
  <c r="H173" i="10"/>
  <c r="H174" i="10"/>
  <c r="H175" i="10"/>
  <c r="H176" i="10"/>
  <c r="H177" i="10"/>
  <c r="H178" i="10"/>
  <c r="H144" i="10"/>
  <c r="H145" i="10"/>
  <c r="H147" i="10"/>
  <c r="H148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20" i="10"/>
  <c r="H121" i="10"/>
  <c r="H122" i="10"/>
  <c r="H106" i="10"/>
  <c r="H97" i="10"/>
  <c r="H92" i="10"/>
  <c r="H86" i="10"/>
  <c r="H87" i="10"/>
  <c r="H88" i="10"/>
  <c r="H89" i="10"/>
  <c r="H76" i="10"/>
  <c r="H77" i="10"/>
  <c r="H78" i="10"/>
  <c r="H79" i="10"/>
  <c r="H80" i="10"/>
  <c r="H81" i="10"/>
  <c r="H63" i="10"/>
  <c r="H57" i="10"/>
  <c r="H56" i="10" s="1"/>
  <c r="H53" i="10"/>
  <c r="H54" i="10"/>
  <c r="H55" i="10"/>
  <c r="H41" i="10"/>
  <c r="H39" i="10" s="1"/>
  <c r="H42" i="10"/>
  <c r="H27" i="10"/>
  <c r="H28" i="10"/>
  <c r="H29" i="10"/>
  <c r="H30" i="10"/>
  <c r="H31" i="10"/>
  <c r="H32" i="10"/>
  <c r="H33" i="10"/>
  <c r="H20" i="10"/>
  <c r="H17" i="10" s="1"/>
  <c r="H21" i="10"/>
  <c r="H22" i="10"/>
  <c r="H23" i="10"/>
  <c r="F163" i="10"/>
  <c r="H164" i="10"/>
  <c r="H163" i="10" s="1"/>
  <c r="H40" i="10"/>
  <c r="F157" i="10"/>
  <c r="H158" i="10"/>
  <c r="H157" i="10" s="1"/>
  <c r="H48" i="10"/>
  <c r="G107" i="10" l="1"/>
  <c r="H118" i="10"/>
  <c r="H25" i="10"/>
  <c r="H16" i="10" s="1"/>
  <c r="H51" i="10"/>
  <c r="H50" i="10" s="1"/>
  <c r="H49" i="10" s="1"/>
  <c r="H74" i="10"/>
  <c r="H84" i="10"/>
  <c r="H123" i="10"/>
  <c r="H19" i="10"/>
  <c r="H100" i="10"/>
  <c r="H103" i="10"/>
  <c r="H166" i="10"/>
  <c r="H71" i="10" l="1"/>
  <c r="H70" i="10" s="1"/>
  <c r="H26" i="10"/>
  <c r="H52" i="10"/>
  <c r="H236" i="10"/>
  <c r="H230" i="10"/>
  <c r="H211" i="10"/>
  <c r="H209" i="10"/>
  <c r="H187" i="10"/>
  <c r="H186" i="10" s="1"/>
  <c r="H169" i="10"/>
  <c r="H168" i="10" s="1"/>
  <c r="H161" i="10"/>
  <c r="H156" i="10"/>
  <c r="H149" i="10"/>
  <c r="H113" i="10" s="1"/>
  <c r="H143" i="10"/>
  <c r="H140" i="10"/>
  <c r="H124" i="10"/>
  <c r="H119" i="10"/>
  <c r="H96" i="10"/>
  <c r="H85" i="10"/>
  <c r="H75" i="10"/>
  <c r="G47" i="10"/>
  <c r="G46" i="10" s="1"/>
  <c r="G45" i="10" s="1"/>
  <c r="H47" i="10"/>
  <c r="H46" i="10" s="1"/>
  <c r="H45" i="10" s="1"/>
  <c r="G38" i="10"/>
  <c r="H38" i="10"/>
  <c r="H162" i="10" l="1"/>
  <c r="H107" i="10" s="1"/>
  <c r="H15" i="10"/>
  <c r="G15" i="10"/>
  <c r="F186" i="10"/>
  <c r="F235" i="10"/>
  <c r="F227" i="10"/>
  <c r="F210" i="10"/>
  <c r="F208" i="10"/>
  <c r="F168" i="10"/>
  <c r="F165" i="10"/>
  <c r="F160" i="10"/>
  <c r="F159" i="10" s="1"/>
  <c r="F155" i="10"/>
  <c r="F139" i="10"/>
  <c r="F123" i="10"/>
  <c r="F113" i="10" s="1"/>
  <c r="F118" i="10"/>
  <c r="F105" i="10"/>
  <c r="F104" i="10" s="1"/>
  <c r="F102" i="10"/>
  <c r="F101" i="10" s="1"/>
  <c r="F98" i="10"/>
  <c r="F95" i="10"/>
  <c r="F94" i="10" s="1"/>
  <c r="F91" i="10"/>
  <c r="F84" i="10"/>
  <c r="F74" i="10"/>
  <c r="F62" i="10"/>
  <c r="F61" i="10" s="1"/>
  <c r="F60" i="10" s="1"/>
  <c r="F56" i="10"/>
  <c r="F51" i="10"/>
  <c r="F50" i="10" s="1"/>
  <c r="F47" i="10"/>
  <c r="F46" i="10" s="1"/>
  <c r="F45" i="10" s="1"/>
  <c r="G37" i="10"/>
  <c r="F38" i="10"/>
  <c r="F37" i="10" s="1"/>
  <c r="F25" i="10"/>
  <c r="F17" i="10"/>
  <c r="H12" i="10"/>
  <c r="F10" i="10"/>
  <c r="F9" i="10" s="1"/>
  <c r="F8" i="10" s="1"/>
  <c r="F162" i="10" l="1"/>
  <c r="F71" i="10"/>
  <c r="F70" i="10" s="1"/>
  <c r="F16" i="10"/>
  <c r="F15" i="10" s="1"/>
  <c r="G247" i="10"/>
  <c r="F49" i="10"/>
  <c r="F207" i="10"/>
  <c r="F206" i="10" s="1"/>
  <c r="F107" i="10" l="1"/>
  <c r="F247" i="10" s="1"/>
  <c r="H109" i="10"/>
  <c r="H43" i="10"/>
  <c r="H37" i="10" l="1"/>
  <c r="H244" i="10" l="1"/>
  <c r="H239" i="10"/>
  <c r="H116" i="10"/>
  <c r="H114" i="10"/>
  <c r="H111" i="10"/>
  <c r="H108" i="10" s="1"/>
  <c r="H72" i="10"/>
  <c r="H65" i="10"/>
  <c r="H64" i="10" s="1"/>
  <c r="H58" i="10"/>
  <c r="H35" i="10"/>
  <c r="H247" i="10" l="1"/>
  <c r="H238" i="10"/>
</calcChain>
</file>

<file path=xl/sharedStrings.xml><?xml version="1.0" encoding="utf-8"?>
<sst xmlns="http://schemas.openxmlformats.org/spreadsheetml/2006/main" count="472" uniqueCount="229">
  <si>
    <t>Rozdział</t>
  </si>
  <si>
    <t>Paragraf</t>
  </si>
  <si>
    <t>600</t>
  </si>
  <si>
    <t>60016</t>
  </si>
  <si>
    <t>6050</t>
  </si>
  <si>
    <t>6060</t>
  </si>
  <si>
    <t>700</t>
  </si>
  <si>
    <t>70005</t>
  </si>
  <si>
    <t>754</t>
  </si>
  <si>
    <t>75412</t>
  </si>
  <si>
    <t>801</t>
  </si>
  <si>
    <t>900</t>
  </si>
  <si>
    <t>926</t>
  </si>
  <si>
    <t>92601</t>
  </si>
  <si>
    <t>Dział</t>
  </si>
  <si>
    <t>Składki na ubezpieczenia społeczne</t>
  </si>
  <si>
    <t>Składki na Fundusz Pracy</t>
  </si>
  <si>
    <t>Zakup materiałów i wyposażenia</t>
  </si>
  <si>
    <t>Zakup usług pozostałych</t>
  </si>
  <si>
    <t>Wynagrodzenia bezosobowe</t>
  </si>
  <si>
    <t>Zakup energii</t>
  </si>
  <si>
    <t>Zakup usług remontowych</t>
  </si>
  <si>
    <t>Oświata i wychowanie</t>
  </si>
  <si>
    <t>Przedszkola</t>
  </si>
  <si>
    <t>Treść</t>
  </si>
  <si>
    <t>Kultura i ochrona dziedzictwa narodowego</t>
  </si>
  <si>
    <t>Domy i ośrodki kultury, świetlice i kluby</t>
  </si>
  <si>
    <t>Gospodarka komunalna i ochrona środowiska</t>
  </si>
  <si>
    <t>Gospodarka mieszkaniowa</t>
  </si>
  <si>
    <t>010</t>
  </si>
  <si>
    <t>Rolnictwo i łowiectwo</t>
  </si>
  <si>
    <t>Ochotnicze straże pożarne</t>
  </si>
  <si>
    <t>Pozostała działalność</t>
  </si>
  <si>
    <t>Pozostałe zadania w zakresie kultury</t>
  </si>
  <si>
    <t>Utrzymanie zieleni w miastach i gminach</t>
  </si>
  <si>
    <t>90015</t>
  </si>
  <si>
    <t>Wydatki inwestycyjne jednostek budżetowych</t>
  </si>
  <si>
    <t>Kultura fizyczna</t>
  </si>
  <si>
    <t>Obiekty sportowe</t>
  </si>
  <si>
    <t>Sołectwo</t>
  </si>
  <si>
    <t>01095</t>
  </si>
  <si>
    <t>4300</t>
  </si>
  <si>
    <t>Boguniewo</t>
  </si>
  <si>
    <t>Budowa zadaszenia - wiaty przed świetlica wiejską</t>
  </si>
  <si>
    <t>Garbatka</t>
  </si>
  <si>
    <t>Wielkopolska odnowa wsi - wkład własny</t>
  </si>
  <si>
    <t>Gościejewo</t>
  </si>
  <si>
    <t>Poprawa estetyki terenu przy amfiteatrze wraz  z zagospodarowaniem miejsca rekreacji i sportu - monitoring</t>
  </si>
  <si>
    <t xml:space="preserve">Transport i łączność </t>
  </si>
  <si>
    <t>Drogi publiczne gminne</t>
  </si>
  <si>
    <t>4210</t>
  </si>
  <si>
    <t>Budziszewko</t>
  </si>
  <si>
    <t>Zakup kamienia do utwardzenia dróg</t>
  </si>
  <si>
    <t>Remont dróg gminnych  - zakup paliwa do maszyn</t>
  </si>
  <si>
    <t>Karolewo</t>
  </si>
  <si>
    <t>Kaziopole</t>
  </si>
  <si>
    <t>Nienawiszcz</t>
  </si>
  <si>
    <t>Pruśce</t>
  </si>
  <si>
    <t>Zakup kryszywa w celu utwardzenia drogi</t>
  </si>
  <si>
    <t>Studzieniec</t>
  </si>
  <si>
    <t>Jaracz</t>
  </si>
  <si>
    <t>Pielęgnacja poboczy gminnych</t>
  </si>
  <si>
    <t>Owczegłowy</t>
  </si>
  <si>
    <t xml:space="preserve">Równanie dróg </t>
  </si>
  <si>
    <t>Parkowo</t>
  </si>
  <si>
    <t>Równanie dróg gruntowych</t>
  </si>
  <si>
    <t>Ruda</t>
  </si>
  <si>
    <t>Owieczki</t>
  </si>
  <si>
    <t>Budowa parkingu przy drodze gminnej</t>
  </si>
  <si>
    <t>630</t>
  </si>
  <si>
    <t>Turystyka</t>
  </si>
  <si>
    <t>63095</t>
  </si>
  <si>
    <t>Laskowo</t>
  </si>
  <si>
    <t>Słomowo</t>
  </si>
  <si>
    <t>Zakup elementów siłowni - montaż</t>
  </si>
  <si>
    <t xml:space="preserve">Bezpieczeństwo publiczne i ochrona przeciwpożarowa </t>
  </si>
  <si>
    <t>Wsparcie działalności OSP</t>
  </si>
  <si>
    <t>Wyłożenie kostą brukową wjazdu na płytę na plac OSP</t>
  </si>
  <si>
    <t>80104</t>
  </si>
  <si>
    <t>80195</t>
  </si>
  <si>
    <t>Zakup kamer dla Szkoły Podstawowej w Budziszewku</t>
  </si>
  <si>
    <t>Zakup wyposażenia dla Przedszkola w Parkowie</t>
  </si>
  <si>
    <t>Wsparcie działań szkoły w Parkowie</t>
  </si>
  <si>
    <t>Wsparcie działań Przedszkola w Parkowie</t>
  </si>
  <si>
    <t>90004</t>
  </si>
  <si>
    <t>4170</t>
  </si>
  <si>
    <t>Utrzymanie boiska i terenów zielonych - wynagrodzenie konserwatora zieleni</t>
  </si>
  <si>
    <t>Utrzymanie zieleni i ogródka jordanowskiego</t>
  </si>
  <si>
    <t>Utrzymanie zieleni w sołectwie</t>
  </si>
  <si>
    <t>Utrzymanie i pielęgnacja terenów zielonych</t>
  </si>
  <si>
    <t>Utrzymanie i pielęgnacja wiejskich terenów zielonych</t>
  </si>
  <si>
    <t>Utrzymanie boiska i terenów zielonych</t>
  </si>
  <si>
    <t>Tarnowo</t>
  </si>
  <si>
    <t>Utrzymanie terenów zieleni wiejskiej</t>
  </si>
  <si>
    <t>Utrzymanie boiska i terenów zielonych - wynagrodzenie dla konserwatora zieleni</t>
  </si>
  <si>
    <t>Oświetlenie ulic, placów i dróg</t>
  </si>
  <si>
    <t>Zakup lamp</t>
  </si>
  <si>
    <t>Jaśniej znaczy bezpieczniej - montaż dwóch lamp</t>
  </si>
  <si>
    <t>921</t>
  </si>
  <si>
    <t>92105</t>
  </si>
  <si>
    <t>Poprawa estetyki wsi- położenie kostki poz-bruk</t>
  </si>
  <si>
    <t>92109</t>
  </si>
  <si>
    <t>4110</t>
  </si>
  <si>
    <t xml:space="preserve">Owczegłowy </t>
  </si>
  <si>
    <t xml:space="preserve">Nasza świetlica nośnikiem kultury  - gospodzarz obiektu </t>
  </si>
  <si>
    <t>4120</t>
  </si>
  <si>
    <t xml:space="preserve">Utrzymanie świetlicy - gospodzarz obiektu </t>
  </si>
  <si>
    <t>Utrzymanie i wyposażenie świetlicy</t>
  </si>
  <si>
    <t xml:space="preserve">Zakup wyposażenia i bieżące utrzymanie  sali wiejskiej </t>
  </si>
  <si>
    <t>Utrzymanie porządku, czystości w świetlicy wiejskiej, wokół świetlicy na placu zabaw</t>
  </si>
  <si>
    <t xml:space="preserve">Utrzymanie bieżące świetlicy wiejskiej-
Przepływowy ogrzewacz wody, zakup 2 szafek </t>
  </si>
  <si>
    <t xml:space="preserve">Utrzymanie świetlicy i terenu wokół
</t>
  </si>
  <si>
    <t>Doposażenie świetlicy wiejskiej</t>
  </si>
  <si>
    <t>Nasza świetlica nośnikiem kultury  - zakup materiałów</t>
  </si>
  <si>
    <t>Poprawa wizerunku świetlicy i jej obejścia</t>
  </si>
  <si>
    <t>Utrzymanie Sali Centrum Integracji</t>
  </si>
  <si>
    <t>4260</t>
  </si>
  <si>
    <t>Zakup energii elektrycznej i wody</t>
  </si>
  <si>
    <t xml:space="preserve">Utrzymanie i wyposażenie świetlicy wiejskiej - zakup energii </t>
  </si>
  <si>
    <t>Zakup wraz z montażem okien i parapetów w świetlicy wiejskiej</t>
  </si>
  <si>
    <t>Nasza świetlica nośnikiem kultury  - zakup usług</t>
  </si>
  <si>
    <t>4360</t>
  </si>
  <si>
    <t>Zakup usług dostępu do sieci Internet</t>
  </si>
  <si>
    <t>92116</t>
  </si>
  <si>
    <t xml:space="preserve">Biblioteki </t>
  </si>
  <si>
    <t>Wsparcie działań Biblioteki Publicznej w Parkowie</t>
  </si>
  <si>
    <t>92195</t>
  </si>
  <si>
    <t>Organizacja festynów wiejskich</t>
  </si>
  <si>
    <t>Organizacja imprez kulturalno – sportowych</t>
  </si>
  <si>
    <t>Organizacja imprez kulturalnych</t>
  </si>
  <si>
    <t xml:space="preserve">Organizacja imprez kulturalno – sportowych 
</t>
  </si>
  <si>
    <t xml:space="preserve">Organizacja imprez kulturalnych </t>
  </si>
  <si>
    <t>Organizacja imprez kulturalnych i oświatowych</t>
  </si>
  <si>
    <t xml:space="preserve">Organizacja imprez kulturalno - sportowych </t>
  </si>
  <si>
    <t>Organizacja imprez kulturalno  - sportowych</t>
  </si>
  <si>
    <t>Organizacja imprez kulturalno-wyjazdowych dla dzieci i mieszkańców</t>
  </si>
  <si>
    <t>Organizowanie imprez kulturalno – sportowych</t>
  </si>
  <si>
    <t>Organizacja imprez o charakterze kulturalnym i sportowym</t>
  </si>
  <si>
    <t>Utrzymanie boisk wiejskich</t>
  </si>
  <si>
    <t>Utrzymanie boiska sportowego</t>
  </si>
  <si>
    <t>Utrzymanie boiska sportowego i terenu wokół</t>
  </si>
  <si>
    <t>Prace pielęgnacyjne na stadionie sportowym Gościejewo</t>
  </si>
  <si>
    <t>Utrzymanie boiska wiejskiego</t>
  </si>
  <si>
    <t>Ruch to zdrowie - utrzymanie i organizacja centrum sportowo-rekreacyjno-wypoczynkowego przy świetlicy wiejskiej</t>
  </si>
  <si>
    <t>Utrzymanie boiska i placu zabaw</t>
  </si>
  <si>
    <t>Organizacja imprez sportowych i dbanie o boiska i place zabaw</t>
  </si>
  <si>
    <t>Prace pielęgnacyjne na stadionie sportowym w Gościejewie</t>
  </si>
  <si>
    <t>Montaż skrzynki energetycznej na boisku wiejskim w Pruścach</t>
  </si>
  <si>
    <t>Wydatki majątkowe</t>
  </si>
  <si>
    <t>92695</t>
  </si>
  <si>
    <t>Razem:</t>
  </si>
  <si>
    <t>90095</t>
  </si>
  <si>
    <t>4270</t>
  </si>
  <si>
    <t>Wydatki na zakupy inwestycyjne jednostek budżetowych</t>
  </si>
  <si>
    <t>90026</t>
  </si>
  <si>
    <t>Organizacja imprez kulturalno-sportowych</t>
  </si>
  <si>
    <t>Organizacja imprez kulturowych</t>
  </si>
  <si>
    <t>Równanie dróg</t>
  </si>
  <si>
    <t>Prace pielęgnacyjne na boisku sportowym i placu zabaw</t>
  </si>
  <si>
    <t>Organizacja imprez kulturalno sportowych - wynagrodzenie za usługę muzyczną</t>
  </si>
  <si>
    <t>Przedsięwzięcia w ramach funduszu sołeckiego na 2020 rok</t>
  </si>
  <si>
    <t>Poprawa orientacji w terenie - zakup znaków</t>
  </si>
  <si>
    <t>Zakup kruszywa oraz utwardzenie dróg gminnych</t>
  </si>
  <si>
    <t>Naprawa dróg gminnych</t>
  </si>
  <si>
    <t>Utwardzanie drogi z wyrównaniem - Międzylesie</t>
  </si>
  <si>
    <t>Zakup tablic informacyjnych - Cieśle</t>
  </si>
  <si>
    <t>Wsparcie OSP Budziszewko - zakup materiałów</t>
  </si>
  <si>
    <t>Organizacja obchodów 100 lecia OSP Gościejewo</t>
  </si>
  <si>
    <t>Zakup wyposażenia dla OSP Pruśce</t>
  </si>
  <si>
    <t>Gruntowny remont pomieszczeń magazynowych i ubikacji - straznica</t>
  </si>
  <si>
    <t>Zakup artykułów edukacyjnych dla przedszkola "Słoneczne Skrzaty" w Parkowie</t>
  </si>
  <si>
    <t>Utrzymanie porządku terenów zielonych i boiska na terenie sołectwa</t>
  </si>
  <si>
    <t>Pozostała działalność związana z gospodarką odpadami</t>
  </si>
  <si>
    <t>Zakup tablic edukacyjnych o przyrodzie i ekologii</t>
  </si>
  <si>
    <t>Pielęgnacja Parku</t>
  </si>
  <si>
    <t>Opiekun Obiektu</t>
  </si>
  <si>
    <t>Utrzymanie świetlicy wiejskiej</t>
  </si>
  <si>
    <t>Wynagrodzenie palacza</t>
  </si>
  <si>
    <t xml:space="preserve">Zakup materiałów na wyposażenie świetlicy
</t>
  </si>
  <si>
    <t>Zakup ławek ogrodowych i sprzetu nagłaśniającego</t>
  </si>
  <si>
    <t>Materiały na remont świetlicy</t>
  </si>
  <si>
    <t>Montaż alarmu w świetlicy oraz przy budynku gospodarczym</t>
  </si>
  <si>
    <t>Nasza świetlica nośnikiem kultury - zakup usług</t>
  </si>
  <si>
    <t>Piknik sołecki, zakup namiotów oraz wienca dożynkowego</t>
  </si>
  <si>
    <t>Organizacja imprez kulturalnych - 3.597,86 zł
Materiały do naprawy dachu - 5.200,00 zł</t>
  </si>
  <si>
    <t>Imprezy Kulturalne dla dzieci, młodzieży i mieszkańców sołectwa</t>
  </si>
  <si>
    <t>Organizacja spotkań kulturalnnych, edukacyjnych i integracyjnych</t>
  </si>
  <si>
    <t>Piknik sołecki z okazji 655 lecia wsi Budziszewko</t>
  </si>
  <si>
    <t>Organizacja imprez kulturalnych - 3.000,00 zł
Spawanie tablicy wolnostojącej - 1.000,00 zł</t>
  </si>
  <si>
    <t>Zwiedzanie Polski</t>
  </si>
  <si>
    <t>Przeniesienie placu zabaw</t>
  </si>
  <si>
    <t>Razem lepiej i weselej - festyny rodzinne, konkursy w tym Cieśle 2.000 zł</t>
  </si>
  <si>
    <t>Organizowanie festynów wiejskich i dozynek</t>
  </si>
  <si>
    <t>Organizacja imprez kulturalno  - sportowych 3.000,00 zł, Budowa wiaty 2.500,00 zł</t>
  </si>
  <si>
    <t>Utrzymanie boiska sportowego - 2.000,00 zł, Budowa placu zabaw 5.000,00 zł</t>
  </si>
  <si>
    <t>Utrzymanie boiska wiejskiego i terenu wokół oraz zieleni na terenie sołectwa</t>
  </si>
  <si>
    <t>Zakup barier iniemożliwiających wjazd na teren boiska</t>
  </si>
  <si>
    <t>Utrzymanie boiska sportowego 1.500,00 zł, Doposażenie placu zabaw i boiska 2.000,00</t>
  </si>
  <si>
    <t>Utrzymanie boiska wiejskiego oraz zakup materiałów do ogrodzeniai placu zabaw</t>
  </si>
  <si>
    <t>Organizacja imprez sportowych i dbanie o boisko i place zabaw</t>
  </si>
  <si>
    <t>Zakup pomieszczenia gospodarczego przy boisku sportowym</t>
  </si>
  <si>
    <t>Kulturai sport - zakup materiałów</t>
  </si>
  <si>
    <t xml:space="preserve">Dbamy o obiekty  sportowe zakup materiałów na piłkochwyty i siatki </t>
  </si>
  <si>
    <t>Doposażenie placu zabaw i boisko</t>
  </si>
  <si>
    <t>Budziszeko</t>
  </si>
  <si>
    <t>Budowa placu z kostki brukowej na boisku wiejskim</t>
  </si>
  <si>
    <t>Wykup ziemi na potrzeby sołectwa Parkowo</t>
  </si>
  <si>
    <t>Zmiana</t>
  </si>
  <si>
    <t>Plan po zmianach</t>
  </si>
  <si>
    <t>Plan na 2020 rok</t>
  </si>
  <si>
    <t xml:space="preserve">                                                                      </t>
  </si>
  <si>
    <t>Organizacja imprez kulturalno – sportowych - 2.000,00 zł
Wspacie Grupy Gospodyń Wiejskich - 500,00 zł</t>
  </si>
  <si>
    <t>Wyłożenie kostki brukowej pod wiatą biesiadną w Pruścach</t>
  </si>
  <si>
    <t xml:space="preserve">1. Organizacja imprez kulturalno – sportowych- 6.771,01 zł
2. Wyłożenie kostki brukowej pod wiatą biesiadną w Pruścach - 5.000,00 zł
3. Zakup zestawów biesiadnych dla sołectwa Pruśce - 2.500,00 </t>
  </si>
  <si>
    <t>Plac zabaw dla dzieci w naszym sołectwie - zakup materiałów</t>
  </si>
  <si>
    <t>Utrzymanie swietlicy , zakup opału i materiałów, płot betonowy</t>
  </si>
  <si>
    <t>Utrzymanie i wyposażenie świetlicy wiejskiej, poprawa estetyki i bezpieczeństwa przy amfiteatrze, wykonanie docieplenia oraz elewacji ścian zewnętrznych Sali wiejskiej</t>
  </si>
  <si>
    <t>Razem lepiej i weselej - festyny rodzinne, konkursy - 1.500,00 zł
Cieśle - 2.000,00 zł, zakup namiotu  Cieśle 7.000,00 zł</t>
  </si>
  <si>
    <t>Budowa wiaty IV etap, dalsza rozbudowa infrastruktury przy boisku sportowym w Garbatceoraz pomoeszczenia inwentarskiego Garbatka</t>
  </si>
  <si>
    <t>2360</t>
  </si>
  <si>
    <t>Montaż klimatyzatorów w swietlicy wiejskiej</t>
  </si>
  <si>
    <t>Budowa ogrodzenia placu zabaw przy światlicy wiejskiej</t>
  </si>
  <si>
    <t>Zakup sprzętu nagłaśniajacego</t>
  </si>
  <si>
    <t>Zakup garażu metalowego - magazyn dla wsi Józefinowo</t>
  </si>
  <si>
    <t>Dotacja na budowę wiaty rekreacyjno-sportowej na boisku wiejskim we wsi Budziszewko</t>
  </si>
  <si>
    <t>Dotacja celowa z budżetu jednostki samorządu terytorialnego, udzielona w trybie art. 221 ustawy, na finansowanie lub dofinansowanie zadań zleconych do realizacji organizacjom prowadzącym działalność pożytku publicznego.</t>
  </si>
  <si>
    <t xml:space="preserve">  Rady Miejskiej w Rogoźnie</t>
  </si>
  <si>
    <t xml:space="preserve">  Załącznik nr 6 do  Uchwały Nr XLI/…./2020</t>
  </si>
  <si>
    <t xml:space="preserve">   z dnia 17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</si>
</sst>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color indexed="8"/>
      <name val="Arial"/>
      <family val="2"/>
      <charset val="1"/>
    </font>
    <font>
      <sz val="8.25"/>
      <color indexed="8"/>
      <name val="Arial"/>
      <family val="2"/>
      <charset val="238"/>
    </font>
    <font>
      <b/>
      <sz val="8.25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.25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theme="1"/>
      <name val="Arial"/>
      <family val="2"/>
      <charset val="238"/>
    </font>
    <font>
      <sz val="8.5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theme="0" tint="-0.14999847407452621"/>
        <bgColor indexed="4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7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2" fillId="0" borderId="0"/>
    <xf numFmtId="0" fontId="30" fillId="0" borderId="0"/>
  </cellStyleXfs>
  <cellXfs count="232">
    <xf numFmtId="0" fontId="0" fillId="0" borderId="0" xfId="0"/>
    <xf numFmtId="0" fontId="10" fillId="0" borderId="0" xfId="32" applyFont="1"/>
    <xf numFmtId="0" fontId="9" fillId="0" borderId="0" xfId="19" applyFont="1" applyBorder="1" applyAlignment="1">
      <alignment vertical="center"/>
    </xf>
    <xf numFmtId="0" fontId="4" fillId="0" borderId="0" xfId="19" applyFont="1" applyBorder="1"/>
    <xf numFmtId="0" fontId="3" fillId="0" borderId="0" xfId="19" applyBorder="1"/>
    <xf numFmtId="49" fontId="13" fillId="4" borderId="17" xfId="19" applyNumberFormat="1" applyFont="1" applyFill="1" applyBorder="1" applyAlignment="1" applyProtection="1">
      <alignment horizontal="center" vertical="center" wrapText="1"/>
      <protection locked="0"/>
    </xf>
    <xf numFmtId="164" fontId="13" fillId="4" borderId="17" xfId="1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9" applyFont="1"/>
    <xf numFmtId="0" fontId="3" fillId="0" borderId="0" xfId="19"/>
    <xf numFmtId="49" fontId="14" fillId="5" borderId="13" xfId="19" applyNumberFormat="1" applyFont="1" applyFill="1" applyBorder="1" applyAlignment="1" applyProtection="1">
      <alignment horizontal="center" vertical="center" wrapText="1"/>
      <protection locked="0"/>
    </xf>
    <xf numFmtId="49" fontId="15" fillId="5" borderId="13" xfId="19" applyNumberFormat="1" applyFont="1" applyFill="1" applyBorder="1" applyAlignment="1" applyProtection="1">
      <alignment horizontal="center" vertical="center" wrapText="1"/>
      <protection locked="0"/>
    </xf>
    <xf numFmtId="49" fontId="14" fillId="5" borderId="13" xfId="19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19" applyFont="1"/>
    <xf numFmtId="0" fontId="17" fillId="0" borderId="0" xfId="19" applyFont="1"/>
    <xf numFmtId="49" fontId="14" fillId="6" borderId="13" xfId="19" applyNumberFormat="1" applyFont="1" applyFill="1" applyBorder="1" applyAlignment="1" applyProtection="1">
      <alignment horizontal="center" vertical="center" wrapText="1"/>
      <protection locked="0"/>
    </xf>
    <xf numFmtId="49" fontId="15" fillId="6" borderId="23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3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3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19" xfId="19" applyNumberFormat="1" applyFont="1" applyFill="1" applyBorder="1" applyAlignment="1" applyProtection="1">
      <alignment horizontal="left" vertical="center" wrapText="1"/>
      <protection locked="0"/>
    </xf>
    <xf numFmtId="164" fontId="15" fillId="4" borderId="3" xfId="19" applyNumberFormat="1" applyFont="1" applyFill="1" applyBorder="1" applyAlignment="1" applyProtection="1">
      <alignment horizontal="right" vertical="center" wrapText="1"/>
      <protection locked="0"/>
    </xf>
    <xf numFmtId="49" fontId="20" fillId="4" borderId="3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3" xfId="19" applyNumberFormat="1" applyFont="1" applyFill="1" applyBorder="1" applyAlignment="1" applyProtection="1">
      <alignment vertical="center" wrapText="1"/>
      <protection locked="0"/>
    </xf>
    <xf numFmtId="164" fontId="20" fillId="4" borderId="20" xfId="19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19" applyFont="1"/>
    <xf numFmtId="0" fontId="22" fillId="0" borderId="0" xfId="19" applyFont="1"/>
    <xf numFmtId="49" fontId="20" fillId="4" borderId="20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19" applyFont="1" applyBorder="1" applyAlignment="1">
      <alignment vertical="top" wrapText="1"/>
    </xf>
    <xf numFmtId="0" fontId="5" fillId="0" borderId="0" xfId="19" applyFont="1" applyBorder="1" applyAlignment="1">
      <alignment vertical="center" wrapText="1"/>
    </xf>
    <xf numFmtId="49" fontId="15" fillId="4" borderId="12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19" applyNumberFormat="1" applyFont="1" applyFill="1" applyBorder="1" applyAlignment="1" applyProtection="1">
      <alignment horizontal="left" vertical="center" wrapText="1"/>
      <protection locked="0"/>
    </xf>
    <xf numFmtId="49" fontId="14" fillId="7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7" borderId="17" xfId="19" applyNumberFormat="1" applyFont="1" applyFill="1" applyBorder="1" applyAlignment="1" applyProtection="1">
      <alignment horizontal="center" vertical="center" wrapText="1"/>
      <protection locked="0"/>
    </xf>
    <xf numFmtId="49" fontId="14" fillId="7" borderId="1" xfId="19" applyNumberFormat="1" applyFont="1" applyFill="1" applyBorder="1" applyAlignment="1" applyProtection="1">
      <alignment horizontal="left" vertical="center" wrapText="1"/>
      <protection locked="0"/>
    </xf>
    <xf numFmtId="49" fontId="23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19" applyNumberFormat="1" applyFont="1" applyFill="1" applyBorder="1" applyAlignment="1" applyProtection="1">
      <alignment horizontal="left" vertical="center" wrapText="1"/>
      <protection locked="0"/>
    </xf>
    <xf numFmtId="164" fontId="14" fillId="4" borderId="1" xfId="19" applyNumberFormat="1" applyFont="1" applyFill="1" applyBorder="1" applyAlignment="1" applyProtection="1">
      <alignment horizontal="right" vertical="center" wrapText="1"/>
      <protection locked="0"/>
    </xf>
    <xf numFmtId="49" fontId="19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0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1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1" xfId="19" applyNumberFormat="1" applyFont="1" applyFill="1" applyBorder="1" applyAlignment="1" applyProtection="1">
      <alignment horizontal="left" vertical="center" wrapText="1"/>
      <protection locked="0"/>
    </xf>
    <xf numFmtId="164" fontId="20" fillId="4" borderId="1" xfId="19" applyNumberFormat="1" applyFont="1" applyFill="1" applyBorder="1" applyAlignment="1" applyProtection="1">
      <alignment horizontal="right" vertical="center" wrapText="1"/>
      <protection locked="0"/>
    </xf>
    <xf numFmtId="49" fontId="15" fillId="4" borderId="1" xfId="19" applyNumberFormat="1" applyFont="1" applyFill="1" applyBorder="1" applyAlignment="1" applyProtection="1">
      <alignment horizontal="center" vertical="center" wrapText="1"/>
      <protection locked="0"/>
    </xf>
    <xf numFmtId="164" fontId="15" fillId="4" borderId="1" xfId="19" applyNumberFormat="1" applyFont="1" applyFill="1" applyBorder="1" applyAlignment="1" applyProtection="1">
      <alignment horizontal="right" vertical="center" wrapText="1"/>
      <protection locked="0"/>
    </xf>
    <xf numFmtId="49" fontId="14" fillId="4" borderId="0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2" xfId="19" applyNumberFormat="1" applyFont="1" applyFill="1" applyBorder="1" applyAlignment="1" applyProtection="1">
      <alignment horizontal="center" vertical="center" wrapText="1"/>
      <protection locked="0"/>
    </xf>
    <xf numFmtId="49" fontId="20" fillId="4" borderId="2" xfId="19" applyNumberFormat="1" applyFont="1" applyFill="1" applyBorder="1" applyAlignment="1" applyProtection="1">
      <alignment horizontal="left" vertical="center" wrapText="1"/>
      <protection locked="0"/>
    </xf>
    <xf numFmtId="49" fontId="15" fillId="4" borderId="2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2" xfId="19" applyNumberFormat="1" applyFont="1" applyFill="1" applyBorder="1" applyAlignment="1" applyProtection="1">
      <alignment horizontal="left" vertical="center" wrapText="1"/>
      <protection locked="0"/>
    </xf>
    <xf numFmtId="49" fontId="19" fillId="4" borderId="22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3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3" xfId="19" applyNumberFormat="1" applyFont="1" applyFill="1" applyBorder="1" applyAlignment="1" applyProtection="1">
      <alignment vertical="center" wrapText="1"/>
      <protection locked="0"/>
    </xf>
    <xf numFmtId="49" fontId="14" fillId="4" borderId="3" xfId="19" applyNumberFormat="1" applyFont="1" applyFill="1" applyBorder="1" applyAlignment="1" applyProtection="1">
      <alignment horizontal="left" vertical="center" wrapText="1"/>
      <protection locked="0"/>
    </xf>
    <xf numFmtId="164" fontId="14" fillId="4" borderId="8" xfId="19" applyNumberFormat="1" applyFont="1" applyFill="1" applyBorder="1" applyAlignment="1" applyProtection="1">
      <alignment horizontal="right" vertical="center" wrapText="1"/>
      <protection locked="0"/>
    </xf>
    <xf numFmtId="49" fontId="15" fillId="4" borderId="13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13" xfId="19" applyNumberFormat="1" applyFont="1" applyFill="1" applyBorder="1" applyAlignment="1" applyProtection="1">
      <alignment horizontal="left" vertical="center" wrapText="1"/>
      <protection locked="0"/>
    </xf>
    <xf numFmtId="49" fontId="14" fillId="8" borderId="23" xfId="19" applyNumberFormat="1" applyFont="1" applyFill="1" applyBorder="1" applyAlignment="1" applyProtection="1">
      <alignment horizontal="center" vertical="center" wrapText="1"/>
      <protection locked="0"/>
    </xf>
    <xf numFmtId="49" fontId="26" fillId="8" borderId="1" xfId="19" applyNumberFormat="1" applyFont="1" applyFill="1" applyBorder="1" applyAlignment="1" applyProtection="1">
      <alignment horizontal="center" vertical="center" wrapText="1"/>
      <protection locked="0"/>
    </xf>
    <xf numFmtId="49" fontId="15" fillId="8" borderId="1" xfId="19" applyNumberFormat="1" applyFont="1" applyFill="1" applyBorder="1" applyAlignment="1" applyProtection="1">
      <alignment horizontal="left" vertical="center" wrapText="1"/>
      <protection locked="0"/>
    </xf>
    <xf numFmtId="49" fontId="26" fillId="8" borderId="24" xfId="19" applyNumberFormat="1" applyFont="1" applyFill="1" applyBorder="1" applyAlignment="1" applyProtection="1">
      <alignment horizontal="center" vertical="center" wrapText="1"/>
      <protection locked="0"/>
    </xf>
    <xf numFmtId="49" fontId="15" fillId="8" borderId="2" xfId="19" applyNumberFormat="1" applyFont="1" applyFill="1" applyBorder="1" applyAlignment="1" applyProtection="1">
      <alignment horizontal="left" vertical="center" wrapText="1"/>
      <protection locked="0"/>
    </xf>
    <xf numFmtId="49" fontId="15" fillId="4" borderId="5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2" xfId="19" applyNumberFormat="1" applyFont="1" applyFill="1" applyBorder="1" applyAlignment="1" applyProtection="1">
      <alignment horizontal="left" vertical="center" wrapText="1"/>
      <protection locked="0"/>
    </xf>
    <xf numFmtId="49" fontId="18" fillId="4" borderId="0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8" xfId="19" applyNumberFormat="1" applyFont="1" applyFill="1" applyBorder="1" applyAlignment="1" applyProtection="1">
      <alignment horizontal="center" vertical="center" wrapText="1"/>
      <protection locked="0"/>
    </xf>
    <xf numFmtId="49" fontId="14" fillId="8" borderId="1" xfId="19" applyNumberFormat="1" applyFont="1" applyFill="1" applyBorder="1" applyAlignment="1" applyProtection="1">
      <alignment horizontal="center" vertical="center" wrapText="1"/>
      <protection locked="0"/>
    </xf>
    <xf numFmtId="164" fontId="15" fillId="8" borderId="1" xfId="19" applyNumberFormat="1" applyFont="1" applyFill="1" applyBorder="1" applyAlignment="1" applyProtection="1">
      <alignment horizontal="right" vertical="center" wrapText="1"/>
      <protection locked="0"/>
    </xf>
    <xf numFmtId="49" fontId="27" fillId="4" borderId="1" xfId="19" applyNumberFormat="1" applyFont="1" applyFill="1" applyBorder="1" applyAlignment="1" applyProtection="1">
      <alignment horizontal="left" vertical="center" wrapText="1"/>
      <protection locked="0"/>
    </xf>
    <xf numFmtId="49" fontId="20" fillId="4" borderId="8" xfId="19" applyNumberFormat="1" applyFont="1" applyFill="1" applyBorder="1" applyAlignment="1" applyProtection="1">
      <alignment horizontal="left" vertical="center" wrapText="1"/>
      <protection locked="0"/>
    </xf>
    <xf numFmtId="49" fontId="19" fillId="4" borderId="4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8" xfId="19" applyNumberFormat="1" applyFont="1" applyFill="1" applyBorder="1" applyAlignment="1" applyProtection="1">
      <alignment horizontal="left" vertical="center" wrapText="1"/>
      <protection locked="0"/>
    </xf>
    <xf numFmtId="49" fontId="20" fillId="4" borderId="18" xfId="19" applyNumberFormat="1" applyFont="1" applyFill="1" applyBorder="1" applyAlignment="1" applyProtection="1">
      <alignment horizontal="center" vertical="center" wrapText="1"/>
      <protection locked="0"/>
    </xf>
    <xf numFmtId="164" fontId="20" fillId="4" borderId="2" xfId="19" applyNumberFormat="1" applyFont="1" applyFill="1" applyBorder="1" applyAlignment="1" applyProtection="1">
      <alignment horizontal="right" vertical="center" wrapText="1"/>
      <protection locked="0"/>
    </xf>
    <xf numFmtId="49" fontId="20" fillId="4" borderId="10" xfId="19" applyNumberFormat="1" applyFont="1" applyFill="1" applyBorder="1" applyAlignment="1" applyProtection="1">
      <alignment horizontal="left" vertical="center" wrapText="1"/>
      <protection locked="0"/>
    </xf>
    <xf numFmtId="49" fontId="20" fillId="4" borderId="3" xfId="19" applyNumberFormat="1" applyFont="1" applyFill="1" applyBorder="1" applyAlignment="1" applyProtection="1">
      <alignment horizontal="left" vertical="center" wrapText="1"/>
      <protection locked="0"/>
    </xf>
    <xf numFmtId="164" fontId="20" fillId="4" borderId="27" xfId="19" applyNumberFormat="1" applyFont="1" applyFill="1" applyBorder="1" applyAlignment="1" applyProtection="1">
      <alignment horizontal="right" vertical="center" wrapText="1"/>
      <protection locked="0"/>
    </xf>
    <xf numFmtId="49" fontId="15" fillId="4" borderId="22" xfId="19" applyNumberFormat="1" applyFont="1" applyFill="1" applyBorder="1" applyAlignment="1" applyProtection="1">
      <alignment horizontal="center" vertical="center" wrapText="1"/>
      <protection locked="0"/>
    </xf>
    <xf numFmtId="49" fontId="14" fillId="4" borderId="8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23" xfId="19" applyNumberFormat="1" applyFont="1" applyFill="1" applyBorder="1" applyAlignment="1" applyProtection="1">
      <alignment vertical="center" wrapText="1"/>
      <protection locked="0"/>
    </xf>
    <xf numFmtId="164" fontId="14" fillId="9" borderId="1" xfId="19" applyNumberFormat="1" applyFont="1" applyFill="1" applyBorder="1" applyAlignment="1" applyProtection="1">
      <alignment horizontal="right" vertical="center" wrapText="1"/>
      <protection locked="0"/>
    </xf>
    <xf numFmtId="49" fontId="15" fillId="8" borderId="1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9" applyFont="1"/>
    <xf numFmtId="49" fontId="19" fillId="4" borderId="1" xfId="19" applyNumberFormat="1" applyFont="1" applyFill="1" applyBorder="1" applyAlignment="1" applyProtection="1">
      <alignment horizontal="center" vertical="center" wrapText="1"/>
      <protection locked="0"/>
    </xf>
    <xf numFmtId="49" fontId="28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0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1" xfId="19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19" applyNumberFormat="1" applyFont="1" applyFill="1" applyBorder="1" applyAlignment="1" applyProtection="1">
      <alignment horizontal="left" vertical="center"/>
      <protection locked="0"/>
    </xf>
    <xf numFmtId="49" fontId="19" fillId="4" borderId="28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14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16" xfId="19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9" applyNumberFormat="1"/>
    <xf numFmtId="0" fontId="4" fillId="0" borderId="0" xfId="19" applyFont="1" applyAlignment="1">
      <alignment vertical="top"/>
    </xf>
    <xf numFmtId="164" fontId="4" fillId="0" borderId="0" xfId="19" applyNumberFormat="1" applyFont="1"/>
    <xf numFmtId="0" fontId="11" fillId="0" borderId="0" xfId="32" applyFont="1" applyBorder="1" applyAlignment="1"/>
    <xf numFmtId="0" fontId="12" fillId="0" borderId="0" xfId="32" applyFont="1" applyBorder="1" applyAlignment="1">
      <alignment wrapText="1"/>
    </xf>
    <xf numFmtId="49" fontId="23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22" xfId="19" applyNumberFormat="1" applyFont="1" applyFill="1" applyBorder="1" applyAlignment="1" applyProtection="1">
      <alignment horizontal="center" vertical="center" wrapText="1"/>
      <protection locked="0"/>
    </xf>
    <xf numFmtId="49" fontId="24" fillId="9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1" xfId="19" applyNumberFormat="1" applyFont="1" applyFill="1" applyBorder="1" applyAlignment="1" applyProtection="1">
      <alignment horizontal="left" vertical="center" wrapText="1"/>
      <protection locked="0"/>
    </xf>
    <xf numFmtId="49" fontId="14" fillId="9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9" xfId="19" applyNumberFormat="1" applyFont="1" applyFill="1" applyBorder="1" applyAlignment="1" applyProtection="1">
      <alignment horizontal="center" vertical="center" wrapText="1"/>
      <protection locked="0"/>
    </xf>
    <xf numFmtId="49" fontId="24" fillId="9" borderId="12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13" xfId="19" applyNumberFormat="1" applyFont="1" applyFill="1" applyBorder="1" applyAlignment="1" applyProtection="1">
      <alignment horizontal="left" vertical="center" wrapText="1"/>
      <protection locked="0"/>
    </xf>
    <xf numFmtId="49" fontId="14" fillId="10" borderId="1" xfId="19" applyNumberFormat="1" applyFont="1" applyFill="1" applyBorder="1" applyAlignment="1" applyProtection="1">
      <alignment horizontal="center" vertical="center" wrapText="1"/>
      <protection locked="0"/>
    </xf>
    <xf numFmtId="49" fontId="24" fillId="10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10" borderId="1" xfId="19" applyNumberFormat="1" applyFont="1" applyFill="1" applyBorder="1" applyAlignment="1" applyProtection="1">
      <alignment horizontal="left" vertical="center" wrapText="1"/>
      <protection locked="0"/>
    </xf>
    <xf numFmtId="49" fontId="20" fillId="4" borderId="8" xfId="19" applyNumberFormat="1" applyFont="1" applyFill="1" applyBorder="1" applyAlignment="1" applyProtection="1">
      <alignment horizontal="center" vertical="center" wrapText="1"/>
      <protection locked="0"/>
    </xf>
    <xf numFmtId="49" fontId="14" fillId="7" borderId="13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21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21" xfId="19" applyNumberFormat="1" applyFont="1" applyFill="1" applyBorder="1" applyAlignment="1" applyProtection="1">
      <alignment horizontal="center" vertical="center" wrapText="1"/>
      <protection locked="0"/>
    </xf>
    <xf numFmtId="49" fontId="18" fillId="11" borderId="21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21" xfId="19" applyNumberFormat="1" applyFont="1" applyFill="1" applyBorder="1" applyAlignment="1" applyProtection="1">
      <alignment horizontal="center" vertical="center" wrapText="1"/>
      <protection locked="0"/>
    </xf>
    <xf numFmtId="49" fontId="25" fillId="11" borderId="21" xfId="19" applyNumberFormat="1" applyFont="1" applyFill="1" applyBorder="1" applyAlignment="1" applyProtection="1">
      <alignment horizontal="center" vertical="center" wrapText="1"/>
      <protection locked="0"/>
    </xf>
    <xf numFmtId="49" fontId="25" fillId="11" borderId="8" xfId="19" applyNumberFormat="1" applyFont="1" applyFill="1" applyBorder="1" applyAlignment="1" applyProtection="1">
      <alignment horizontal="center" vertical="center" wrapText="1"/>
      <protection locked="0"/>
    </xf>
    <xf numFmtId="49" fontId="14" fillId="8" borderId="22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21" xfId="19" applyNumberFormat="1" applyFont="1" applyFill="1" applyBorder="1" applyAlignment="1" applyProtection="1">
      <alignment horizontal="center" vertical="center" wrapText="1"/>
      <protection locked="0"/>
    </xf>
    <xf numFmtId="49" fontId="24" fillId="9" borderId="21" xfId="19" applyNumberFormat="1" applyFont="1" applyFill="1" applyBorder="1" applyAlignment="1" applyProtection="1">
      <alignment horizontal="center" vertical="center" wrapText="1"/>
      <protection locked="0"/>
    </xf>
    <xf numFmtId="49" fontId="27" fillId="8" borderId="21" xfId="19" applyNumberFormat="1" applyFont="1" applyFill="1" applyBorder="1" applyAlignment="1" applyProtection="1">
      <alignment horizontal="center" vertical="center" wrapText="1"/>
      <protection locked="0"/>
    </xf>
    <xf numFmtId="49" fontId="26" fillId="8" borderId="12" xfId="19" applyNumberFormat="1" applyFont="1" applyFill="1" applyBorder="1" applyAlignment="1" applyProtection="1">
      <alignment horizontal="center" vertical="center" wrapText="1"/>
      <protection locked="0"/>
    </xf>
    <xf numFmtId="49" fontId="26" fillId="8" borderId="13" xfId="19" applyNumberFormat="1" applyFont="1" applyFill="1" applyBorder="1" applyAlignment="1" applyProtection="1">
      <alignment horizontal="left" vertical="center" wrapText="1"/>
      <protection locked="0"/>
    </xf>
    <xf numFmtId="49" fontId="18" fillId="13" borderId="21" xfId="19" applyNumberFormat="1" applyFont="1" applyFill="1" applyBorder="1" applyAlignment="1" applyProtection="1">
      <alignment vertical="center" wrapText="1"/>
      <protection locked="0"/>
    </xf>
    <xf numFmtId="49" fontId="25" fillId="13" borderId="21" xfId="19" applyNumberFormat="1" applyFont="1" applyFill="1" applyBorder="1" applyAlignment="1" applyProtection="1">
      <alignment horizontal="center" vertical="center" wrapText="1"/>
      <protection locked="0"/>
    </xf>
    <xf numFmtId="49" fontId="25" fillId="13" borderId="8" xfId="19" applyNumberFormat="1" applyFont="1" applyFill="1" applyBorder="1" applyAlignment="1" applyProtection="1">
      <alignment horizontal="center" vertical="center" wrapText="1"/>
      <protection locked="0"/>
    </xf>
    <xf numFmtId="49" fontId="25" fillId="13" borderId="1" xfId="19" applyNumberFormat="1" applyFont="1" applyFill="1" applyBorder="1" applyAlignment="1" applyProtection="1">
      <alignment horizontal="left" vertical="center" wrapText="1"/>
      <protection locked="0"/>
    </xf>
    <xf numFmtId="49" fontId="25" fillId="13" borderId="21" xfId="19" applyNumberFormat="1" applyFont="1" applyFill="1" applyBorder="1" applyAlignment="1" applyProtection="1">
      <alignment vertical="center" wrapText="1"/>
      <protection locked="0"/>
    </xf>
    <xf numFmtId="49" fontId="15" fillId="4" borderId="21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1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2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1" xfId="19" applyNumberFormat="1" applyFont="1" applyFill="1" applyBorder="1" applyAlignment="1" applyProtection="1">
      <alignment horizontal="left" vertical="center" wrapText="1"/>
      <protection locked="0"/>
    </xf>
    <xf numFmtId="49" fontId="14" fillId="13" borderId="13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13" xfId="19" applyNumberFormat="1" applyFont="1" applyFill="1" applyBorder="1" applyAlignment="1" applyProtection="1">
      <alignment horizontal="left" vertical="center" wrapText="1"/>
      <protection locked="0"/>
    </xf>
    <xf numFmtId="49" fontId="27" fillId="9" borderId="1" xfId="19" applyNumberFormat="1" applyFont="1" applyFill="1" applyBorder="1" applyAlignment="1" applyProtection="1">
      <alignment horizontal="center" vertical="center" wrapText="1"/>
      <protection locked="0"/>
    </xf>
    <xf numFmtId="49" fontId="27" fillId="9" borderId="1" xfId="19" applyNumberFormat="1" applyFont="1" applyFill="1" applyBorder="1" applyAlignment="1" applyProtection="1">
      <alignment horizontal="left" vertical="center" wrapText="1"/>
      <protection locked="0"/>
    </xf>
    <xf numFmtId="49" fontId="14" fillId="6" borderId="30" xfId="19" applyNumberFormat="1" applyFont="1" applyFill="1" applyBorder="1" applyAlignment="1" applyProtection="1">
      <alignment horizontal="left" vertical="center" wrapText="1"/>
      <protection locked="0"/>
    </xf>
    <xf numFmtId="4" fontId="14" fillId="5" borderId="29" xfId="19" applyNumberFormat="1" applyFont="1" applyFill="1" applyBorder="1" applyAlignment="1" applyProtection="1">
      <alignment horizontal="right" vertical="center" wrapText="1"/>
      <protection locked="0"/>
    </xf>
    <xf numFmtId="4" fontId="14" fillId="6" borderId="21" xfId="19" applyNumberFormat="1" applyFont="1" applyFill="1" applyBorder="1" applyAlignment="1" applyProtection="1">
      <alignment horizontal="right" vertical="center" wrapText="1"/>
      <protection locked="0"/>
    </xf>
    <xf numFmtId="4" fontId="14" fillId="4" borderId="6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26" xfId="19" applyNumberFormat="1" applyFont="1" applyFill="1" applyBorder="1" applyAlignment="1" applyProtection="1">
      <alignment horizontal="right" vertical="center" wrapText="1"/>
      <protection locked="0"/>
    </xf>
    <xf numFmtId="4" fontId="5" fillId="0" borderId="26" xfId="19" applyNumberFormat="1" applyFont="1" applyBorder="1" applyAlignment="1">
      <alignment horizontal="right" vertical="top" wrapText="1"/>
    </xf>
    <xf numFmtId="4" fontId="5" fillId="0" borderId="0" xfId="19" applyNumberFormat="1" applyFont="1" applyBorder="1" applyAlignment="1">
      <alignment horizontal="right" vertical="center" wrapText="1"/>
    </xf>
    <xf numFmtId="4" fontId="15" fillId="4" borderId="0" xfId="19" applyNumberFormat="1" applyFont="1" applyFill="1" applyBorder="1" applyAlignment="1" applyProtection="1">
      <alignment horizontal="right" vertical="center" wrapText="1"/>
      <protection locked="0"/>
    </xf>
    <xf numFmtId="4" fontId="14" fillId="7" borderId="1" xfId="19" applyNumberFormat="1" applyFont="1" applyFill="1" applyBorder="1" applyAlignment="1" applyProtection="1">
      <alignment horizontal="right" vertical="center" wrapText="1"/>
      <protection locked="0"/>
    </xf>
    <xf numFmtId="4" fontId="14" fillId="10" borderId="1" xfId="19" applyNumberFormat="1" applyFont="1" applyFill="1" applyBorder="1" applyAlignment="1" applyProtection="1">
      <alignment horizontal="right" vertical="center" wrapText="1"/>
      <protection locked="0"/>
    </xf>
    <xf numFmtId="4" fontId="14" fillId="4" borderId="1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1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1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2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2" xfId="19" applyNumberFormat="1" applyFont="1" applyFill="1" applyBorder="1" applyAlignment="1" applyProtection="1">
      <alignment horizontal="right" vertical="center" wrapText="1"/>
      <protection locked="0"/>
    </xf>
    <xf numFmtId="4" fontId="14" fillId="4" borderId="0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13" xfId="19" applyNumberFormat="1" applyFont="1" applyFill="1" applyBorder="1" applyAlignment="1" applyProtection="1">
      <alignment horizontal="right" vertical="center" wrapText="1"/>
      <protection locked="0"/>
    </xf>
    <xf numFmtId="4" fontId="14" fillId="9" borderId="1" xfId="19" applyNumberFormat="1" applyFont="1" applyFill="1" applyBorder="1" applyAlignment="1" applyProtection="1">
      <alignment horizontal="right" vertical="center" wrapText="1"/>
      <protection locked="0"/>
    </xf>
    <xf numFmtId="4" fontId="15" fillId="8" borderId="1" xfId="19" applyNumberFormat="1" applyFont="1" applyFill="1" applyBorder="1" applyAlignment="1" applyProtection="1">
      <alignment horizontal="right" vertical="center" wrapText="1"/>
      <protection locked="0"/>
    </xf>
    <xf numFmtId="4" fontId="15" fillId="8" borderId="2" xfId="19" applyNumberFormat="1" applyFont="1" applyFill="1" applyBorder="1" applyAlignment="1" applyProtection="1">
      <alignment horizontal="right" vertical="center" wrapText="1"/>
      <protection locked="0"/>
    </xf>
    <xf numFmtId="4" fontId="14" fillId="4" borderId="2" xfId="19" applyNumberFormat="1" applyFont="1" applyFill="1" applyBorder="1" applyAlignment="1" applyProtection="1">
      <alignment horizontal="right" vertical="center" wrapText="1"/>
      <protection locked="0"/>
    </xf>
    <xf numFmtId="4" fontId="27" fillId="4" borderId="1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8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10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31" xfId="19" applyNumberFormat="1" applyFont="1" applyFill="1" applyBorder="1" applyAlignment="1" applyProtection="1">
      <alignment horizontal="right" vertical="center" wrapText="1"/>
      <protection locked="0"/>
    </xf>
    <xf numFmtId="4" fontId="14" fillId="9" borderId="13" xfId="19" applyNumberFormat="1" applyFont="1" applyFill="1" applyBorder="1" applyAlignment="1" applyProtection="1">
      <alignment horizontal="right" vertical="center" wrapText="1"/>
      <protection locked="0"/>
    </xf>
    <xf numFmtId="4" fontId="26" fillId="8" borderId="13" xfId="19" applyNumberFormat="1" applyFont="1" applyFill="1" applyBorder="1" applyAlignment="1" applyProtection="1">
      <alignment horizontal="right" vertical="center" wrapText="1"/>
      <protection locked="0"/>
    </xf>
    <xf numFmtId="4" fontId="25" fillId="13" borderId="1" xfId="19" applyNumberFormat="1" applyFont="1" applyFill="1" applyBorder="1" applyAlignment="1" applyProtection="1">
      <alignment horizontal="right" vertical="center" wrapText="1"/>
      <protection locked="0"/>
    </xf>
    <xf numFmtId="4" fontId="14" fillId="13" borderId="1" xfId="19" applyNumberFormat="1" applyFont="1" applyFill="1" applyBorder="1" applyAlignment="1" applyProtection="1">
      <alignment horizontal="right" vertical="center" wrapText="1"/>
      <protection locked="0"/>
    </xf>
    <xf numFmtId="4" fontId="27" fillId="9" borderId="1" xfId="19" applyNumberFormat="1" applyFont="1" applyFill="1" applyBorder="1" applyAlignment="1" applyProtection="1">
      <alignment horizontal="right" vertical="center" wrapText="1"/>
      <protection locked="0"/>
    </xf>
    <xf numFmtId="4" fontId="14" fillId="13" borderId="13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8" xfId="19" applyNumberFormat="1" applyFont="1" applyFill="1" applyBorder="1" applyAlignment="1" applyProtection="1">
      <alignment horizontal="right" vertical="center" wrapText="1"/>
      <protection locked="0"/>
    </xf>
    <xf numFmtId="4" fontId="15" fillId="4" borderId="1" xfId="19" applyNumberFormat="1" applyFont="1" applyFill="1" applyBorder="1" applyAlignment="1" applyProtection="1">
      <alignment horizontal="right" vertical="center"/>
      <protection locked="0"/>
    </xf>
    <xf numFmtId="0" fontId="16" fillId="0" borderId="15" xfId="19" applyFont="1" applyBorder="1"/>
    <xf numFmtId="4" fontId="16" fillId="0" borderId="21" xfId="19" applyNumberFormat="1" applyFont="1" applyBorder="1" applyAlignment="1">
      <alignment horizontal="right"/>
    </xf>
    <xf numFmtId="49" fontId="19" fillId="4" borderId="29" xfId="19" applyNumberFormat="1" applyFont="1" applyFill="1" applyBorder="1" applyAlignment="1" applyProtection="1">
      <alignment horizontal="center" vertical="center" wrapText="1"/>
      <protection locked="0"/>
    </xf>
    <xf numFmtId="49" fontId="25" fillId="13" borderId="3" xfId="19" applyNumberFormat="1" applyFont="1" applyFill="1" applyBorder="1" applyAlignment="1" applyProtection="1">
      <alignment horizontal="center" vertical="center" wrapText="1"/>
      <protection locked="0"/>
    </xf>
    <xf numFmtId="49" fontId="15" fillId="13" borderId="8" xfId="19" applyNumberFormat="1" applyFont="1" applyFill="1" applyBorder="1" applyAlignment="1" applyProtection="1">
      <alignment horizontal="center" vertical="center" wrapText="1"/>
      <protection locked="0"/>
    </xf>
    <xf numFmtId="49" fontId="20" fillId="13" borderId="3" xfId="19" applyNumberFormat="1" applyFont="1" applyFill="1" applyBorder="1" applyAlignment="1" applyProtection="1">
      <alignment horizontal="center" vertical="center" wrapText="1"/>
      <protection locked="0"/>
    </xf>
    <xf numFmtId="49" fontId="25" fillId="13" borderId="3" xfId="19" applyNumberFormat="1" applyFont="1" applyFill="1" applyBorder="1" applyAlignment="1" applyProtection="1">
      <alignment horizontal="left" vertical="center" wrapText="1"/>
      <protection locked="0"/>
    </xf>
    <xf numFmtId="4" fontId="25" fillId="13" borderId="21" xfId="19" applyNumberFormat="1" applyFont="1" applyFill="1" applyBorder="1" applyAlignment="1" applyProtection="1">
      <alignment horizontal="right" vertical="center" wrapText="1"/>
      <protection locked="0"/>
    </xf>
    <xf numFmtId="49" fontId="27" fillId="9" borderId="21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3" xfId="19" applyNumberFormat="1" applyFont="1" applyFill="1" applyBorder="1" applyAlignment="1" applyProtection="1">
      <alignment horizontal="center" vertical="center" wrapText="1"/>
      <protection locked="0"/>
    </xf>
    <xf numFmtId="49" fontId="14" fillId="13" borderId="8" xfId="19" applyNumberFormat="1" applyFont="1" applyFill="1" applyBorder="1" applyAlignment="1" applyProtection="1">
      <alignment horizontal="center" vertical="center" wrapText="1"/>
      <protection locked="0"/>
    </xf>
    <xf numFmtId="49" fontId="20" fillId="13" borderId="8" xfId="19" applyNumberFormat="1" applyFont="1" applyFill="1" applyBorder="1" applyAlignment="1" applyProtection="1">
      <alignment horizontal="center" vertical="center" wrapText="1"/>
      <protection locked="0"/>
    </xf>
    <xf numFmtId="49" fontId="27" fillId="13" borderId="1" xfId="19" applyNumberFormat="1" applyFont="1" applyFill="1" applyBorder="1" applyAlignment="1" applyProtection="1">
      <alignment horizontal="left" vertical="center" wrapText="1"/>
      <protection locked="0"/>
    </xf>
    <xf numFmtId="4" fontId="27" fillId="13" borderId="1" xfId="19" applyNumberFormat="1" applyFont="1" applyFill="1" applyBorder="1" applyAlignment="1" applyProtection="1">
      <alignment horizontal="right" vertical="center" wrapText="1"/>
      <protection locked="0"/>
    </xf>
    <xf numFmtId="164" fontId="15" fillId="4" borderId="2" xfId="19" applyNumberFormat="1" applyFont="1" applyFill="1" applyBorder="1" applyAlignment="1" applyProtection="1">
      <alignment horizontal="right" vertical="center" wrapText="1"/>
      <protection locked="0"/>
    </xf>
    <xf numFmtId="49" fontId="29" fillId="6" borderId="21" xfId="19" applyNumberFormat="1" applyFont="1" applyFill="1" applyBorder="1" applyAlignment="1" applyProtection="1">
      <alignment horizontal="right" vertical="center" wrapText="1"/>
      <protection locked="0"/>
    </xf>
    <xf numFmtId="4" fontId="29" fillId="6" borderId="21" xfId="19" applyNumberFormat="1" applyFont="1" applyFill="1" applyBorder="1" applyAlignment="1" applyProtection="1">
      <alignment horizontal="right" vertical="center" wrapText="1"/>
      <protection locked="0"/>
    </xf>
    <xf numFmtId="165" fontId="20" fillId="4" borderId="20" xfId="19" applyNumberFormat="1" applyFont="1" applyFill="1" applyBorder="1" applyAlignment="1" applyProtection="1">
      <alignment horizontal="right" vertical="center" wrapText="1"/>
      <protection locked="0"/>
    </xf>
    <xf numFmtId="165" fontId="15" fillId="4" borderId="1" xfId="19" applyNumberFormat="1" applyFont="1" applyFill="1" applyBorder="1" applyAlignment="1" applyProtection="1">
      <alignment horizontal="right" vertical="center" wrapText="1"/>
      <protection locked="0"/>
    </xf>
    <xf numFmtId="165" fontId="15" fillId="8" borderId="1" xfId="19" applyNumberFormat="1" applyFont="1" applyFill="1" applyBorder="1" applyAlignment="1" applyProtection="1">
      <alignment horizontal="right" vertical="center" wrapText="1"/>
      <protection locked="0"/>
    </xf>
    <xf numFmtId="165" fontId="20" fillId="4" borderId="1" xfId="19" applyNumberFormat="1" applyFont="1" applyFill="1" applyBorder="1" applyAlignment="1" applyProtection="1">
      <alignment horizontal="right" vertical="center" wrapText="1"/>
      <protection locked="0"/>
    </xf>
    <xf numFmtId="165" fontId="26" fillId="8" borderId="1" xfId="19" applyNumberFormat="1" applyFont="1" applyFill="1" applyBorder="1" applyAlignment="1" applyProtection="1">
      <alignment horizontal="right" vertical="center" wrapText="1"/>
      <protection locked="0"/>
    </xf>
    <xf numFmtId="4" fontId="5" fillId="0" borderId="26" xfId="19" applyNumberFormat="1" applyFont="1" applyBorder="1" applyAlignment="1">
      <alignment horizontal="right" vertical="center" wrapText="1"/>
    </xf>
    <xf numFmtId="165" fontId="14" fillId="7" borderId="1" xfId="19" applyNumberFormat="1" applyFont="1" applyFill="1" applyBorder="1" applyAlignment="1" applyProtection="1">
      <alignment horizontal="right" vertical="center" wrapText="1"/>
      <protection locked="0"/>
    </xf>
    <xf numFmtId="49" fontId="28" fillId="4" borderId="29" xfId="19" applyNumberFormat="1" applyFont="1" applyFill="1" applyBorder="1" applyAlignment="1" applyProtection="1">
      <alignment horizontal="center" vertical="center" wrapText="1"/>
      <protection locked="0"/>
    </xf>
    <xf numFmtId="49" fontId="14" fillId="8" borderId="29" xfId="19" applyNumberFormat="1" applyFont="1" applyFill="1" applyBorder="1" applyAlignment="1" applyProtection="1">
      <alignment horizontal="center" vertical="center" wrapText="1"/>
      <protection locked="0"/>
    </xf>
    <xf numFmtId="49" fontId="31" fillId="9" borderId="1" xfId="19" applyNumberFormat="1" applyFont="1" applyFill="1" applyBorder="1" applyAlignment="1" applyProtection="1">
      <alignment horizontal="center" vertical="center" wrapText="1"/>
      <protection locked="0"/>
    </xf>
    <xf numFmtId="49" fontId="23" fillId="8" borderId="1" xfId="19" applyNumberFormat="1" applyFont="1" applyFill="1" applyBorder="1" applyAlignment="1" applyProtection="1">
      <alignment horizontal="center" vertical="center" wrapText="1"/>
      <protection locked="0"/>
    </xf>
    <xf numFmtId="49" fontId="32" fillId="8" borderId="7" xfId="19" applyNumberFormat="1" applyFont="1" applyFill="1" applyBorder="1" applyAlignment="1" applyProtection="1">
      <alignment horizontal="center" vertical="center" wrapText="1"/>
      <protection locked="0"/>
    </xf>
    <xf numFmtId="4" fontId="20" fillId="8" borderId="2" xfId="19" applyNumberFormat="1" applyFont="1" applyFill="1" applyBorder="1" applyAlignment="1" applyProtection="1">
      <alignment horizontal="right" vertical="center" wrapText="1"/>
      <protection locked="0"/>
    </xf>
    <xf numFmtId="165" fontId="20" fillId="8" borderId="1" xfId="19" applyNumberFormat="1" applyFont="1" applyFill="1" applyBorder="1" applyAlignment="1" applyProtection="1">
      <alignment horizontal="right" vertical="center" wrapText="1"/>
      <protection locked="0"/>
    </xf>
    <xf numFmtId="49" fontId="20" fillId="8" borderId="1" xfId="19" applyNumberFormat="1" applyFont="1" applyFill="1" applyBorder="1" applyAlignment="1" applyProtection="1">
      <alignment horizontal="left" vertical="center" wrapText="1"/>
      <protection locked="0"/>
    </xf>
    <xf numFmtId="4" fontId="20" fillId="8" borderId="1" xfId="19" applyNumberFormat="1" applyFont="1" applyFill="1" applyBorder="1" applyAlignment="1" applyProtection="1">
      <alignment horizontal="right" vertical="center" wrapText="1"/>
      <protection locked="0"/>
    </xf>
    <xf numFmtId="4" fontId="20" fillId="4" borderId="21" xfId="19" applyNumberFormat="1" applyFont="1" applyFill="1" applyBorder="1" applyAlignment="1" applyProtection="1">
      <alignment horizontal="right" vertical="center" wrapText="1"/>
      <protection locked="0"/>
    </xf>
    <xf numFmtId="165" fontId="20" fillId="4" borderId="3" xfId="19" applyNumberFormat="1" applyFont="1" applyFill="1" applyBorder="1" applyAlignment="1" applyProtection="1">
      <alignment horizontal="right" vertical="center" wrapText="1"/>
      <protection locked="0"/>
    </xf>
    <xf numFmtId="49" fontId="5" fillId="8" borderId="1" xfId="19" applyNumberFormat="1" applyFont="1" applyFill="1" applyBorder="1" applyAlignment="1" applyProtection="1">
      <alignment horizontal="center" vertical="center" wrapText="1"/>
      <protection locked="0"/>
    </xf>
    <xf numFmtId="49" fontId="20" fillId="12" borderId="1" xfId="19" applyNumberFormat="1" applyFont="1" applyFill="1" applyBorder="1" applyAlignment="1" applyProtection="1">
      <alignment horizontal="left" vertical="center" wrapText="1"/>
      <protection locked="0"/>
    </xf>
    <xf numFmtId="4" fontId="20" fillId="12" borderId="1" xfId="19" applyNumberFormat="1" applyFont="1" applyFill="1" applyBorder="1" applyAlignment="1" applyProtection="1">
      <alignment horizontal="right" vertical="center" wrapText="1"/>
      <protection locked="0"/>
    </xf>
    <xf numFmtId="49" fontId="32" fillId="8" borderId="1" xfId="19" applyNumberFormat="1" applyFont="1" applyFill="1" applyBorder="1" applyAlignment="1" applyProtection="1">
      <alignment horizontal="center" vertical="center" wrapText="1"/>
      <protection locked="0"/>
    </xf>
    <xf numFmtId="49" fontId="32" fillId="8" borderId="1" xfId="19" applyNumberFormat="1" applyFont="1" applyFill="1" applyBorder="1" applyAlignment="1" applyProtection="1">
      <alignment horizontal="left" vertical="center" wrapText="1"/>
      <protection locked="0"/>
    </xf>
    <xf numFmtId="4" fontId="32" fillId="8" borderId="1" xfId="19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19" applyNumberFormat="1" applyFont="1" applyBorder="1" applyAlignment="1">
      <alignment horizontal="right"/>
    </xf>
    <xf numFmtId="49" fontId="20" fillId="8" borderId="2" xfId="19" applyNumberFormat="1" applyFont="1" applyFill="1" applyBorder="1" applyAlignment="1" applyProtection="1">
      <alignment horizontal="left" vertical="center" wrapText="1"/>
      <protection locked="0"/>
    </xf>
    <xf numFmtId="49" fontId="23" fillId="4" borderId="23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11" xfId="19" applyNumberFormat="1" applyFont="1" applyFill="1" applyBorder="1" applyAlignment="1" applyProtection="1">
      <alignment horizontal="center" vertical="center" wrapText="1"/>
      <protection locked="0"/>
    </xf>
    <xf numFmtId="49" fontId="14" fillId="9" borderId="22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32" applyFont="1" applyBorder="1" applyAlignment="1">
      <alignment horizontal="left" vertical="center"/>
    </xf>
    <xf numFmtId="0" fontId="12" fillId="0" borderId="0" xfId="32" applyFont="1" applyBorder="1" applyAlignment="1">
      <alignment horizontal="left" vertical="center" wrapText="1"/>
    </xf>
    <xf numFmtId="49" fontId="18" fillId="4" borderId="2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23" xfId="19" applyNumberFormat="1" applyFont="1" applyFill="1" applyBorder="1" applyAlignment="1" applyProtection="1">
      <alignment horizontal="center" vertical="center" wrapText="1"/>
      <protection locked="0"/>
    </xf>
    <xf numFmtId="0" fontId="22" fillId="3" borderId="21" xfId="19" applyFont="1" applyFill="1" applyBorder="1" applyAlignment="1">
      <alignment horizontal="center"/>
    </xf>
    <xf numFmtId="49" fontId="19" fillId="4" borderId="11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22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5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4" xfId="19" applyNumberFormat="1" applyFont="1" applyFill="1" applyBorder="1" applyAlignment="1" applyProtection="1">
      <alignment horizontal="center" vertical="center" wrapText="1"/>
      <protection locked="0"/>
    </xf>
    <xf numFmtId="49" fontId="18" fillId="4" borderId="20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11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22" xfId="19" applyNumberFormat="1" applyFont="1" applyFill="1" applyBorder="1" applyAlignment="1" applyProtection="1">
      <alignment horizontal="center" vertical="center" wrapText="1"/>
      <protection locked="0"/>
    </xf>
    <xf numFmtId="49" fontId="24" fillId="8" borderId="25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4" xfId="19" applyNumberFormat="1" applyFont="1" applyFill="1" applyBorder="1" applyAlignment="1" applyProtection="1">
      <alignment horizontal="center" vertical="center" wrapText="1"/>
      <protection locked="0"/>
    </xf>
    <xf numFmtId="49" fontId="19" fillId="4" borderId="26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5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26" xfId="19" applyNumberFormat="1" applyFont="1" applyFill="1" applyBorder="1" applyAlignment="1" applyProtection="1">
      <alignment horizontal="center" vertical="center" wrapText="1"/>
      <protection locked="0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Kwiecień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67"/>
  <sheetViews>
    <sheetView tabSelected="1" topLeftCell="A63" workbookViewId="0">
      <selection activeCell="J107" sqref="J107"/>
    </sheetView>
  </sheetViews>
  <sheetFormatPr defaultColWidth="11.42578125" defaultRowHeight="12.75" x14ac:dyDescent="0.2"/>
  <cols>
    <col min="1" max="1" width="5.7109375" style="92" customWidth="1"/>
    <col min="2" max="2" width="7" style="92" customWidth="1"/>
    <col min="3" max="3" width="8.140625" style="92" customWidth="1"/>
    <col min="4" max="4" width="11.7109375" style="92" customWidth="1"/>
    <col min="5" max="5" width="45.7109375" style="92" customWidth="1"/>
    <col min="6" max="6" width="14.42578125" style="92" customWidth="1"/>
    <col min="7" max="7" width="13.28515625" style="92" customWidth="1"/>
    <col min="8" max="8" width="13.5703125" style="93" customWidth="1"/>
    <col min="9" max="253" width="11.5703125" style="7" customWidth="1"/>
    <col min="254" max="258" width="11.42578125" style="8"/>
    <col min="259" max="259" width="5.7109375" style="8" customWidth="1"/>
    <col min="260" max="260" width="7" style="8" customWidth="1"/>
    <col min="261" max="261" width="7.42578125" style="8" customWidth="1"/>
    <col min="262" max="262" width="13" style="8" customWidth="1"/>
    <col min="263" max="263" width="48.5703125" style="8" customWidth="1"/>
    <col min="264" max="264" width="13.5703125" style="8" customWidth="1"/>
    <col min="265" max="509" width="11.5703125" style="8" customWidth="1"/>
    <col min="510" max="514" width="11.42578125" style="8"/>
    <col min="515" max="515" width="5.7109375" style="8" customWidth="1"/>
    <col min="516" max="516" width="7" style="8" customWidth="1"/>
    <col min="517" max="517" width="7.42578125" style="8" customWidth="1"/>
    <col min="518" max="518" width="13" style="8" customWidth="1"/>
    <col min="519" max="519" width="48.5703125" style="8" customWidth="1"/>
    <col min="520" max="520" width="13.5703125" style="8" customWidth="1"/>
    <col min="521" max="765" width="11.5703125" style="8" customWidth="1"/>
    <col min="766" max="770" width="11.42578125" style="8"/>
    <col min="771" max="771" width="5.7109375" style="8" customWidth="1"/>
    <col min="772" max="772" width="7" style="8" customWidth="1"/>
    <col min="773" max="773" width="7.42578125" style="8" customWidth="1"/>
    <col min="774" max="774" width="13" style="8" customWidth="1"/>
    <col min="775" max="775" width="48.5703125" style="8" customWidth="1"/>
    <col min="776" max="776" width="13.5703125" style="8" customWidth="1"/>
    <col min="777" max="1021" width="11.5703125" style="8" customWidth="1"/>
    <col min="1022" max="1026" width="11.42578125" style="8"/>
    <col min="1027" max="1027" width="5.7109375" style="8" customWidth="1"/>
    <col min="1028" max="1028" width="7" style="8" customWidth="1"/>
    <col min="1029" max="1029" width="7.42578125" style="8" customWidth="1"/>
    <col min="1030" max="1030" width="13" style="8" customWidth="1"/>
    <col min="1031" max="1031" width="48.5703125" style="8" customWidth="1"/>
    <col min="1032" max="1032" width="13.5703125" style="8" customWidth="1"/>
    <col min="1033" max="1277" width="11.5703125" style="8" customWidth="1"/>
    <col min="1278" max="1282" width="11.42578125" style="8"/>
    <col min="1283" max="1283" width="5.7109375" style="8" customWidth="1"/>
    <col min="1284" max="1284" width="7" style="8" customWidth="1"/>
    <col min="1285" max="1285" width="7.42578125" style="8" customWidth="1"/>
    <col min="1286" max="1286" width="13" style="8" customWidth="1"/>
    <col min="1287" max="1287" width="48.5703125" style="8" customWidth="1"/>
    <col min="1288" max="1288" width="13.5703125" style="8" customWidth="1"/>
    <col min="1289" max="1533" width="11.5703125" style="8" customWidth="1"/>
    <col min="1534" max="1538" width="11.42578125" style="8"/>
    <col min="1539" max="1539" width="5.7109375" style="8" customWidth="1"/>
    <col min="1540" max="1540" width="7" style="8" customWidth="1"/>
    <col min="1541" max="1541" width="7.42578125" style="8" customWidth="1"/>
    <col min="1542" max="1542" width="13" style="8" customWidth="1"/>
    <col min="1543" max="1543" width="48.5703125" style="8" customWidth="1"/>
    <col min="1544" max="1544" width="13.5703125" style="8" customWidth="1"/>
    <col min="1545" max="1789" width="11.5703125" style="8" customWidth="1"/>
    <col min="1790" max="1794" width="11.42578125" style="8"/>
    <col min="1795" max="1795" width="5.7109375" style="8" customWidth="1"/>
    <col min="1796" max="1796" width="7" style="8" customWidth="1"/>
    <col min="1797" max="1797" width="7.42578125" style="8" customWidth="1"/>
    <col min="1798" max="1798" width="13" style="8" customWidth="1"/>
    <col min="1799" max="1799" width="48.5703125" style="8" customWidth="1"/>
    <col min="1800" max="1800" width="13.5703125" style="8" customWidth="1"/>
    <col min="1801" max="2045" width="11.5703125" style="8" customWidth="1"/>
    <col min="2046" max="2050" width="11.42578125" style="8"/>
    <col min="2051" max="2051" width="5.7109375" style="8" customWidth="1"/>
    <col min="2052" max="2052" width="7" style="8" customWidth="1"/>
    <col min="2053" max="2053" width="7.42578125" style="8" customWidth="1"/>
    <col min="2054" max="2054" width="13" style="8" customWidth="1"/>
    <col min="2055" max="2055" width="48.5703125" style="8" customWidth="1"/>
    <col min="2056" max="2056" width="13.5703125" style="8" customWidth="1"/>
    <col min="2057" max="2301" width="11.5703125" style="8" customWidth="1"/>
    <col min="2302" max="2306" width="11.42578125" style="8"/>
    <col min="2307" max="2307" width="5.7109375" style="8" customWidth="1"/>
    <col min="2308" max="2308" width="7" style="8" customWidth="1"/>
    <col min="2309" max="2309" width="7.42578125" style="8" customWidth="1"/>
    <col min="2310" max="2310" width="13" style="8" customWidth="1"/>
    <col min="2311" max="2311" width="48.5703125" style="8" customWidth="1"/>
    <col min="2312" max="2312" width="13.5703125" style="8" customWidth="1"/>
    <col min="2313" max="2557" width="11.5703125" style="8" customWidth="1"/>
    <col min="2558" max="2562" width="11.42578125" style="8"/>
    <col min="2563" max="2563" width="5.7109375" style="8" customWidth="1"/>
    <col min="2564" max="2564" width="7" style="8" customWidth="1"/>
    <col min="2565" max="2565" width="7.42578125" style="8" customWidth="1"/>
    <col min="2566" max="2566" width="13" style="8" customWidth="1"/>
    <col min="2567" max="2567" width="48.5703125" style="8" customWidth="1"/>
    <col min="2568" max="2568" width="13.5703125" style="8" customWidth="1"/>
    <col min="2569" max="2813" width="11.5703125" style="8" customWidth="1"/>
    <col min="2814" max="2818" width="11.42578125" style="8"/>
    <col min="2819" max="2819" width="5.7109375" style="8" customWidth="1"/>
    <col min="2820" max="2820" width="7" style="8" customWidth="1"/>
    <col min="2821" max="2821" width="7.42578125" style="8" customWidth="1"/>
    <col min="2822" max="2822" width="13" style="8" customWidth="1"/>
    <col min="2823" max="2823" width="48.5703125" style="8" customWidth="1"/>
    <col min="2824" max="2824" width="13.5703125" style="8" customWidth="1"/>
    <col min="2825" max="3069" width="11.5703125" style="8" customWidth="1"/>
    <col min="3070" max="3074" width="11.42578125" style="8"/>
    <col min="3075" max="3075" width="5.7109375" style="8" customWidth="1"/>
    <col min="3076" max="3076" width="7" style="8" customWidth="1"/>
    <col min="3077" max="3077" width="7.42578125" style="8" customWidth="1"/>
    <col min="3078" max="3078" width="13" style="8" customWidth="1"/>
    <col min="3079" max="3079" width="48.5703125" style="8" customWidth="1"/>
    <col min="3080" max="3080" width="13.5703125" style="8" customWidth="1"/>
    <col min="3081" max="3325" width="11.5703125" style="8" customWidth="1"/>
    <col min="3326" max="3330" width="11.42578125" style="8"/>
    <col min="3331" max="3331" width="5.7109375" style="8" customWidth="1"/>
    <col min="3332" max="3332" width="7" style="8" customWidth="1"/>
    <col min="3333" max="3333" width="7.42578125" style="8" customWidth="1"/>
    <col min="3334" max="3334" width="13" style="8" customWidth="1"/>
    <col min="3335" max="3335" width="48.5703125" style="8" customWidth="1"/>
    <col min="3336" max="3336" width="13.5703125" style="8" customWidth="1"/>
    <col min="3337" max="3581" width="11.5703125" style="8" customWidth="1"/>
    <col min="3582" max="3586" width="11.42578125" style="8"/>
    <col min="3587" max="3587" width="5.7109375" style="8" customWidth="1"/>
    <col min="3588" max="3588" width="7" style="8" customWidth="1"/>
    <col min="3589" max="3589" width="7.42578125" style="8" customWidth="1"/>
    <col min="3590" max="3590" width="13" style="8" customWidth="1"/>
    <col min="3591" max="3591" width="48.5703125" style="8" customWidth="1"/>
    <col min="3592" max="3592" width="13.5703125" style="8" customWidth="1"/>
    <col min="3593" max="3837" width="11.5703125" style="8" customWidth="1"/>
    <col min="3838" max="3842" width="11.42578125" style="8"/>
    <col min="3843" max="3843" width="5.7109375" style="8" customWidth="1"/>
    <col min="3844" max="3844" width="7" style="8" customWidth="1"/>
    <col min="3845" max="3845" width="7.42578125" style="8" customWidth="1"/>
    <col min="3846" max="3846" width="13" style="8" customWidth="1"/>
    <col min="3847" max="3847" width="48.5703125" style="8" customWidth="1"/>
    <col min="3848" max="3848" width="13.5703125" style="8" customWidth="1"/>
    <col min="3849" max="4093" width="11.5703125" style="8" customWidth="1"/>
    <col min="4094" max="4098" width="11.42578125" style="8"/>
    <col min="4099" max="4099" width="5.7109375" style="8" customWidth="1"/>
    <col min="4100" max="4100" width="7" style="8" customWidth="1"/>
    <col min="4101" max="4101" width="7.42578125" style="8" customWidth="1"/>
    <col min="4102" max="4102" width="13" style="8" customWidth="1"/>
    <col min="4103" max="4103" width="48.5703125" style="8" customWidth="1"/>
    <col min="4104" max="4104" width="13.5703125" style="8" customWidth="1"/>
    <col min="4105" max="4349" width="11.5703125" style="8" customWidth="1"/>
    <col min="4350" max="4354" width="11.42578125" style="8"/>
    <col min="4355" max="4355" width="5.7109375" style="8" customWidth="1"/>
    <col min="4356" max="4356" width="7" style="8" customWidth="1"/>
    <col min="4357" max="4357" width="7.42578125" style="8" customWidth="1"/>
    <col min="4358" max="4358" width="13" style="8" customWidth="1"/>
    <col min="4359" max="4359" width="48.5703125" style="8" customWidth="1"/>
    <col min="4360" max="4360" width="13.5703125" style="8" customWidth="1"/>
    <col min="4361" max="4605" width="11.5703125" style="8" customWidth="1"/>
    <col min="4606" max="4610" width="11.42578125" style="8"/>
    <col min="4611" max="4611" width="5.7109375" style="8" customWidth="1"/>
    <col min="4612" max="4612" width="7" style="8" customWidth="1"/>
    <col min="4613" max="4613" width="7.42578125" style="8" customWidth="1"/>
    <col min="4614" max="4614" width="13" style="8" customWidth="1"/>
    <col min="4615" max="4615" width="48.5703125" style="8" customWidth="1"/>
    <col min="4616" max="4616" width="13.5703125" style="8" customWidth="1"/>
    <col min="4617" max="4861" width="11.5703125" style="8" customWidth="1"/>
    <col min="4862" max="4866" width="11.42578125" style="8"/>
    <col min="4867" max="4867" width="5.7109375" style="8" customWidth="1"/>
    <col min="4868" max="4868" width="7" style="8" customWidth="1"/>
    <col min="4869" max="4869" width="7.42578125" style="8" customWidth="1"/>
    <col min="4870" max="4870" width="13" style="8" customWidth="1"/>
    <col min="4871" max="4871" width="48.5703125" style="8" customWidth="1"/>
    <col min="4872" max="4872" width="13.5703125" style="8" customWidth="1"/>
    <col min="4873" max="5117" width="11.5703125" style="8" customWidth="1"/>
    <col min="5118" max="5122" width="11.42578125" style="8"/>
    <col min="5123" max="5123" width="5.7109375" style="8" customWidth="1"/>
    <col min="5124" max="5124" width="7" style="8" customWidth="1"/>
    <col min="5125" max="5125" width="7.42578125" style="8" customWidth="1"/>
    <col min="5126" max="5126" width="13" style="8" customWidth="1"/>
    <col min="5127" max="5127" width="48.5703125" style="8" customWidth="1"/>
    <col min="5128" max="5128" width="13.5703125" style="8" customWidth="1"/>
    <col min="5129" max="5373" width="11.5703125" style="8" customWidth="1"/>
    <col min="5374" max="5378" width="11.42578125" style="8"/>
    <col min="5379" max="5379" width="5.7109375" style="8" customWidth="1"/>
    <col min="5380" max="5380" width="7" style="8" customWidth="1"/>
    <col min="5381" max="5381" width="7.42578125" style="8" customWidth="1"/>
    <col min="5382" max="5382" width="13" style="8" customWidth="1"/>
    <col min="5383" max="5383" width="48.5703125" style="8" customWidth="1"/>
    <col min="5384" max="5384" width="13.5703125" style="8" customWidth="1"/>
    <col min="5385" max="5629" width="11.5703125" style="8" customWidth="1"/>
    <col min="5630" max="5634" width="11.42578125" style="8"/>
    <col min="5635" max="5635" width="5.7109375" style="8" customWidth="1"/>
    <col min="5636" max="5636" width="7" style="8" customWidth="1"/>
    <col min="5637" max="5637" width="7.42578125" style="8" customWidth="1"/>
    <col min="5638" max="5638" width="13" style="8" customWidth="1"/>
    <col min="5639" max="5639" width="48.5703125" style="8" customWidth="1"/>
    <col min="5640" max="5640" width="13.5703125" style="8" customWidth="1"/>
    <col min="5641" max="5885" width="11.5703125" style="8" customWidth="1"/>
    <col min="5886" max="5890" width="11.42578125" style="8"/>
    <col min="5891" max="5891" width="5.7109375" style="8" customWidth="1"/>
    <col min="5892" max="5892" width="7" style="8" customWidth="1"/>
    <col min="5893" max="5893" width="7.42578125" style="8" customWidth="1"/>
    <col min="5894" max="5894" width="13" style="8" customWidth="1"/>
    <col min="5895" max="5895" width="48.5703125" style="8" customWidth="1"/>
    <col min="5896" max="5896" width="13.5703125" style="8" customWidth="1"/>
    <col min="5897" max="6141" width="11.5703125" style="8" customWidth="1"/>
    <col min="6142" max="6146" width="11.42578125" style="8"/>
    <col min="6147" max="6147" width="5.7109375" style="8" customWidth="1"/>
    <col min="6148" max="6148" width="7" style="8" customWidth="1"/>
    <col min="6149" max="6149" width="7.42578125" style="8" customWidth="1"/>
    <col min="6150" max="6150" width="13" style="8" customWidth="1"/>
    <col min="6151" max="6151" width="48.5703125" style="8" customWidth="1"/>
    <col min="6152" max="6152" width="13.5703125" style="8" customWidth="1"/>
    <col min="6153" max="6397" width="11.5703125" style="8" customWidth="1"/>
    <col min="6398" max="6402" width="11.42578125" style="8"/>
    <col min="6403" max="6403" width="5.7109375" style="8" customWidth="1"/>
    <col min="6404" max="6404" width="7" style="8" customWidth="1"/>
    <col min="6405" max="6405" width="7.42578125" style="8" customWidth="1"/>
    <col min="6406" max="6406" width="13" style="8" customWidth="1"/>
    <col min="6407" max="6407" width="48.5703125" style="8" customWidth="1"/>
    <col min="6408" max="6408" width="13.5703125" style="8" customWidth="1"/>
    <col min="6409" max="6653" width="11.5703125" style="8" customWidth="1"/>
    <col min="6654" max="6658" width="11.42578125" style="8"/>
    <col min="6659" max="6659" width="5.7109375" style="8" customWidth="1"/>
    <col min="6660" max="6660" width="7" style="8" customWidth="1"/>
    <col min="6661" max="6661" width="7.42578125" style="8" customWidth="1"/>
    <col min="6662" max="6662" width="13" style="8" customWidth="1"/>
    <col min="6663" max="6663" width="48.5703125" style="8" customWidth="1"/>
    <col min="6664" max="6664" width="13.5703125" style="8" customWidth="1"/>
    <col min="6665" max="6909" width="11.5703125" style="8" customWidth="1"/>
    <col min="6910" max="6914" width="11.42578125" style="8"/>
    <col min="6915" max="6915" width="5.7109375" style="8" customWidth="1"/>
    <col min="6916" max="6916" width="7" style="8" customWidth="1"/>
    <col min="6917" max="6917" width="7.42578125" style="8" customWidth="1"/>
    <col min="6918" max="6918" width="13" style="8" customWidth="1"/>
    <col min="6919" max="6919" width="48.5703125" style="8" customWidth="1"/>
    <col min="6920" max="6920" width="13.5703125" style="8" customWidth="1"/>
    <col min="6921" max="7165" width="11.5703125" style="8" customWidth="1"/>
    <col min="7166" max="7170" width="11.42578125" style="8"/>
    <col min="7171" max="7171" width="5.7109375" style="8" customWidth="1"/>
    <col min="7172" max="7172" width="7" style="8" customWidth="1"/>
    <col min="7173" max="7173" width="7.42578125" style="8" customWidth="1"/>
    <col min="7174" max="7174" width="13" style="8" customWidth="1"/>
    <col min="7175" max="7175" width="48.5703125" style="8" customWidth="1"/>
    <col min="7176" max="7176" width="13.5703125" style="8" customWidth="1"/>
    <col min="7177" max="7421" width="11.5703125" style="8" customWidth="1"/>
    <col min="7422" max="7426" width="11.42578125" style="8"/>
    <col min="7427" max="7427" width="5.7109375" style="8" customWidth="1"/>
    <col min="7428" max="7428" width="7" style="8" customWidth="1"/>
    <col min="7429" max="7429" width="7.42578125" style="8" customWidth="1"/>
    <col min="7430" max="7430" width="13" style="8" customWidth="1"/>
    <col min="7431" max="7431" width="48.5703125" style="8" customWidth="1"/>
    <col min="7432" max="7432" width="13.5703125" style="8" customWidth="1"/>
    <col min="7433" max="7677" width="11.5703125" style="8" customWidth="1"/>
    <col min="7678" max="7682" width="11.42578125" style="8"/>
    <col min="7683" max="7683" width="5.7109375" style="8" customWidth="1"/>
    <col min="7684" max="7684" width="7" style="8" customWidth="1"/>
    <col min="7685" max="7685" width="7.42578125" style="8" customWidth="1"/>
    <col min="7686" max="7686" width="13" style="8" customWidth="1"/>
    <col min="7687" max="7687" width="48.5703125" style="8" customWidth="1"/>
    <col min="7688" max="7688" width="13.5703125" style="8" customWidth="1"/>
    <col min="7689" max="7933" width="11.5703125" style="8" customWidth="1"/>
    <col min="7934" max="7938" width="11.42578125" style="8"/>
    <col min="7939" max="7939" width="5.7109375" style="8" customWidth="1"/>
    <col min="7940" max="7940" width="7" style="8" customWidth="1"/>
    <col min="7941" max="7941" width="7.42578125" style="8" customWidth="1"/>
    <col min="7942" max="7942" width="13" style="8" customWidth="1"/>
    <col min="7943" max="7943" width="48.5703125" style="8" customWidth="1"/>
    <col min="7944" max="7944" width="13.5703125" style="8" customWidth="1"/>
    <col min="7945" max="8189" width="11.5703125" style="8" customWidth="1"/>
    <col min="8190" max="8194" width="11.42578125" style="8"/>
    <col min="8195" max="8195" width="5.7109375" style="8" customWidth="1"/>
    <col min="8196" max="8196" width="7" style="8" customWidth="1"/>
    <col min="8197" max="8197" width="7.42578125" style="8" customWidth="1"/>
    <col min="8198" max="8198" width="13" style="8" customWidth="1"/>
    <col min="8199" max="8199" width="48.5703125" style="8" customWidth="1"/>
    <col min="8200" max="8200" width="13.5703125" style="8" customWidth="1"/>
    <col min="8201" max="8445" width="11.5703125" style="8" customWidth="1"/>
    <col min="8446" max="8450" width="11.42578125" style="8"/>
    <col min="8451" max="8451" width="5.7109375" style="8" customWidth="1"/>
    <col min="8452" max="8452" width="7" style="8" customWidth="1"/>
    <col min="8453" max="8453" width="7.42578125" style="8" customWidth="1"/>
    <col min="8454" max="8454" width="13" style="8" customWidth="1"/>
    <col min="8455" max="8455" width="48.5703125" style="8" customWidth="1"/>
    <col min="8456" max="8456" width="13.5703125" style="8" customWidth="1"/>
    <col min="8457" max="8701" width="11.5703125" style="8" customWidth="1"/>
    <col min="8702" max="8706" width="11.42578125" style="8"/>
    <col min="8707" max="8707" width="5.7109375" style="8" customWidth="1"/>
    <col min="8708" max="8708" width="7" style="8" customWidth="1"/>
    <col min="8709" max="8709" width="7.42578125" style="8" customWidth="1"/>
    <col min="8710" max="8710" width="13" style="8" customWidth="1"/>
    <col min="8711" max="8711" width="48.5703125" style="8" customWidth="1"/>
    <col min="8712" max="8712" width="13.5703125" style="8" customWidth="1"/>
    <col min="8713" max="8957" width="11.5703125" style="8" customWidth="1"/>
    <col min="8958" max="8962" width="11.42578125" style="8"/>
    <col min="8963" max="8963" width="5.7109375" style="8" customWidth="1"/>
    <col min="8964" max="8964" width="7" style="8" customWidth="1"/>
    <col min="8965" max="8965" width="7.42578125" style="8" customWidth="1"/>
    <col min="8966" max="8966" width="13" style="8" customWidth="1"/>
    <col min="8967" max="8967" width="48.5703125" style="8" customWidth="1"/>
    <col min="8968" max="8968" width="13.5703125" style="8" customWidth="1"/>
    <col min="8969" max="9213" width="11.5703125" style="8" customWidth="1"/>
    <col min="9214" max="9218" width="11.42578125" style="8"/>
    <col min="9219" max="9219" width="5.7109375" style="8" customWidth="1"/>
    <col min="9220" max="9220" width="7" style="8" customWidth="1"/>
    <col min="9221" max="9221" width="7.42578125" style="8" customWidth="1"/>
    <col min="9222" max="9222" width="13" style="8" customWidth="1"/>
    <col min="9223" max="9223" width="48.5703125" style="8" customWidth="1"/>
    <col min="9224" max="9224" width="13.5703125" style="8" customWidth="1"/>
    <col min="9225" max="9469" width="11.5703125" style="8" customWidth="1"/>
    <col min="9470" max="9474" width="11.42578125" style="8"/>
    <col min="9475" max="9475" width="5.7109375" style="8" customWidth="1"/>
    <col min="9476" max="9476" width="7" style="8" customWidth="1"/>
    <col min="9477" max="9477" width="7.42578125" style="8" customWidth="1"/>
    <col min="9478" max="9478" width="13" style="8" customWidth="1"/>
    <col min="9479" max="9479" width="48.5703125" style="8" customWidth="1"/>
    <col min="9480" max="9480" width="13.5703125" style="8" customWidth="1"/>
    <col min="9481" max="9725" width="11.5703125" style="8" customWidth="1"/>
    <col min="9726" max="9730" width="11.42578125" style="8"/>
    <col min="9731" max="9731" width="5.7109375" style="8" customWidth="1"/>
    <col min="9732" max="9732" width="7" style="8" customWidth="1"/>
    <col min="9733" max="9733" width="7.42578125" style="8" customWidth="1"/>
    <col min="9734" max="9734" width="13" style="8" customWidth="1"/>
    <col min="9735" max="9735" width="48.5703125" style="8" customWidth="1"/>
    <col min="9736" max="9736" width="13.5703125" style="8" customWidth="1"/>
    <col min="9737" max="9981" width="11.5703125" style="8" customWidth="1"/>
    <col min="9982" max="9986" width="11.42578125" style="8"/>
    <col min="9987" max="9987" width="5.7109375" style="8" customWidth="1"/>
    <col min="9988" max="9988" width="7" style="8" customWidth="1"/>
    <col min="9989" max="9989" width="7.42578125" style="8" customWidth="1"/>
    <col min="9990" max="9990" width="13" style="8" customWidth="1"/>
    <col min="9991" max="9991" width="48.5703125" style="8" customWidth="1"/>
    <col min="9992" max="9992" width="13.5703125" style="8" customWidth="1"/>
    <col min="9993" max="10237" width="11.5703125" style="8" customWidth="1"/>
    <col min="10238" max="10242" width="11.42578125" style="8"/>
    <col min="10243" max="10243" width="5.7109375" style="8" customWidth="1"/>
    <col min="10244" max="10244" width="7" style="8" customWidth="1"/>
    <col min="10245" max="10245" width="7.42578125" style="8" customWidth="1"/>
    <col min="10246" max="10246" width="13" style="8" customWidth="1"/>
    <col min="10247" max="10247" width="48.5703125" style="8" customWidth="1"/>
    <col min="10248" max="10248" width="13.5703125" style="8" customWidth="1"/>
    <col min="10249" max="10493" width="11.5703125" style="8" customWidth="1"/>
    <col min="10494" max="10498" width="11.42578125" style="8"/>
    <col min="10499" max="10499" width="5.7109375" style="8" customWidth="1"/>
    <col min="10500" max="10500" width="7" style="8" customWidth="1"/>
    <col min="10501" max="10501" width="7.42578125" style="8" customWidth="1"/>
    <col min="10502" max="10502" width="13" style="8" customWidth="1"/>
    <col min="10503" max="10503" width="48.5703125" style="8" customWidth="1"/>
    <col min="10504" max="10504" width="13.5703125" style="8" customWidth="1"/>
    <col min="10505" max="10749" width="11.5703125" style="8" customWidth="1"/>
    <col min="10750" max="10754" width="11.42578125" style="8"/>
    <col min="10755" max="10755" width="5.7109375" style="8" customWidth="1"/>
    <col min="10756" max="10756" width="7" style="8" customWidth="1"/>
    <col min="10757" max="10757" width="7.42578125" style="8" customWidth="1"/>
    <col min="10758" max="10758" width="13" style="8" customWidth="1"/>
    <col min="10759" max="10759" width="48.5703125" style="8" customWidth="1"/>
    <col min="10760" max="10760" width="13.5703125" style="8" customWidth="1"/>
    <col min="10761" max="11005" width="11.5703125" style="8" customWidth="1"/>
    <col min="11006" max="11010" width="11.42578125" style="8"/>
    <col min="11011" max="11011" width="5.7109375" style="8" customWidth="1"/>
    <col min="11012" max="11012" width="7" style="8" customWidth="1"/>
    <col min="11013" max="11013" width="7.42578125" style="8" customWidth="1"/>
    <col min="11014" max="11014" width="13" style="8" customWidth="1"/>
    <col min="11015" max="11015" width="48.5703125" style="8" customWidth="1"/>
    <col min="11016" max="11016" width="13.5703125" style="8" customWidth="1"/>
    <col min="11017" max="11261" width="11.5703125" style="8" customWidth="1"/>
    <col min="11262" max="11266" width="11.42578125" style="8"/>
    <col min="11267" max="11267" width="5.7109375" style="8" customWidth="1"/>
    <col min="11268" max="11268" width="7" style="8" customWidth="1"/>
    <col min="11269" max="11269" width="7.42578125" style="8" customWidth="1"/>
    <col min="11270" max="11270" width="13" style="8" customWidth="1"/>
    <col min="11271" max="11271" width="48.5703125" style="8" customWidth="1"/>
    <col min="11272" max="11272" width="13.5703125" style="8" customWidth="1"/>
    <col min="11273" max="11517" width="11.5703125" style="8" customWidth="1"/>
    <col min="11518" max="11522" width="11.42578125" style="8"/>
    <col min="11523" max="11523" width="5.7109375" style="8" customWidth="1"/>
    <col min="11524" max="11524" width="7" style="8" customWidth="1"/>
    <col min="11525" max="11525" width="7.42578125" style="8" customWidth="1"/>
    <col min="11526" max="11526" width="13" style="8" customWidth="1"/>
    <col min="11527" max="11527" width="48.5703125" style="8" customWidth="1"/>
    <col min="11528" max="11528" width="13.5703125" style="8" customWidth="1"/>
    <col min="11529" max="11773" width="11.5703125" style="8" customWidth="1"/>
    <col min="11774" max="11778" width="11.42578125" style="8"/>
    <col min="11779" max="11779" width="5.7109375" style="8" customWidth="1"/>
    <col min="11780" max="11780" width="7" style="8" customWidth="1"/>
    <col min="11781" max="11781" width="7.42578125" style="8" customWidth="1"/>
    <col min="11782" max="11782" width="13" style="8" customWidth="1"/>
    <col min="11783" max="11783" width="48.5703125" style="8" customWidth="1"/>
    <col min="11784" max="11784" width="13.5703125" style="8" customWidth="1"/>
    <col min="11785" max="12029" width="11.5703125" style="8" customWidth="1"/>
    <col min="12030" max="12034" width="11.42578125" style="8"/>
    <col min="12035" max="12035" width="5.7109375" style="8" customWidth="1"/>
    <col min="12036" max="12036" width="7" style="8" customWidth="1"/>
    <col min="12037" max="12037" width="7.42578125" style="8" customWidth="1"/>
    <col min="12038" max="12038" width="13" style="8" customWidth="1"/>
    <col min="12039" max="12039" width="48.5703125" style="8" customWidth="1"/>
    <col min="12040" max="12040" width="13.5703125" style="8" customWidth="1"/>
    <col min="12041" max="12285" width="11.5703125" style="8" customWidth="1"/>
    <col min="12286" max="12290" width="11.42578125" style="8"/>
    <col min="12291" max="12291" width="5.7109375" style="8" customWidth="1"/>
    <col min="12292" max="12292" width="7" style="8" customWidth="1"/>
    <col min="12293" max="12293" width="7.42578125" style="8" customWidth="1"/>
    <col min="12294" max="12294" width="13" style="8" customWidth="1"/>
    <col min="12295" max="12295" width="48.5703125" style="8" customWidth="1"/>
    <col min="12296" max="12296" width="13.5703125" style="8" customWidth="1"/>
    <col min="12297" max="12541" width="11.5703125" style="8" customWidth="1"/>
    <col min="12542" max="12546" width="11.42578125" style="8"/>
    <col min="12547" max="12547" width="5.7109375" style="8" customWidth="1"/>
    <col min="12548" max="12548" width="7" style="8" customWidth="1"/>
    <col min="12549" max="12549" width="7.42578125" style="8" customWidth="1"/>
    <col min="12550" max="12550" width="13" style="8" customWidth="1"/>
    <col min="12551" max="12551" width="48.5703125" style="8" customWidth="1"/>
    <col min="12552" max="12552" width="13.5703125" style="8" customWidth="1"/>
    <col min="12553" max="12797" width="11.5703125" style="8" customWidth="1"/>
    <col min="12798" max="12802" width="11.42578125" style="8"/>
    <col min="12803" max="12803" width="5.7109375" style="8" customWidth="1"/>
    <col min="12804" max="12804" width="7" style="8" customWidth="1"/>
    <col min="12805" max="12805" width="7.42578125" style="8" customWidth="1"/>
    <col min="12806" max="12806" width="13" style="8" customWidth="1"/>
    <col min="12807" max="12807" width="48.5703125" style="8" customWidth="1"/>
    <col min="12808" max="12808" width="13.5703125" style="8" customWidth="1"/>
    <col min="12809" max="13053" width="11.5703125" style="8" customWidth="1"/>
    <col min="13054" max="13058" width="11.42578125" style="8"/>
    <col min="13059" max="13059" width="5.7109375" style="8" customWidth="1"/>
    <col min="13060" max="13060" width="7" style="8" customWidth="1"/>
    <col min="13061" max="13061" width="7.42578125" style="8" customWidth="1"/>
    <col min="13062" max="13062" width="13" style="8" customWidth="1"/>
    <col min="13063" max="13063" width="48.5703125" style="8" customWidth="1"/>
    <col min="13064" max="13064" width="13.5703125" style="8" customWidth="1"/>
    <col min="13065" max="13309" width="11.5703125" style="8" customWidth="1"/>
    <col min="13310" max="13314" width="11.42578125" style="8"/>
    <col min="13315" max="13315" width="5.7109375" style="8" customWidth="1"/>
    <col min="13316" max="13316" width="7" style="8" customWidth="1"/>
    <col min="13317" max="13317" width="7.42578125" style="8" customWidth="1"/>
    <col min="13318" max="13318" width="13" style="8" customWidth="1"/>
    <col min="13319" max="13319" width="48.5703125" style="8" customWidth="1"/>
    <col min="13320" max="13320" width="13.5703125" style="8" customWidth="1"/>
    <col min="13321" max="13565" width="11.5703125" style="8" customWidth="1"/>
    <col min="13566" max="13570" width="11.42578125" style="8"/>
    <col min="13571" max="13571" width="5.7109375" style="8" customWidth="1"/>
    <col min="13572" max="13572" width="7" style="8" customWidth="1"/>
    <col min="13573" max="13573" width="7.42578125" style="8" customWidth="1"/>
    <col min="13574" max="13574" width="13" style="8" customWidth="1"/>
    <col min="13575" max="13575" width="48.5703125" style="8" customWidth="1"/>
    <col min="13576" max="13576" width="13.5703125" style="8" customWidth="1"/>
    <col min="13577" max="13821" width="11.5703125" style="8" customWidth="1"/>
    <col min="13822" max="13826" width="11.42578125" style="8"/>
    <col min="13827" max="13827" width="5.7109375" style="8" customWidth="1"/>
    <col min="13828" max="13828" width="7" style="8" customWidth="1"/>
    <col min="13829" max="13829" width="7.42578125" style="8" customWidth="1"/>
    <col min="13830" max="13830" width="13" style="8" customWidth="1"/>
    <col min="13831" max="13831" width="48.5703125" style="8" customWidth="1"/>
    <col min="13832" max="13832" width="13.5703125" style="8" customWidth="1"/>
    <col min="13833" max="14077" width="11.5703125" style="8" customWidth="1"/>
    <col min="14078" max="14082" width="11.42578125" style="8"/>
    <col min="14083" max="14083" width="5.7109375" style="8" customWidth="1"/>
    <col min="14084" max="14084" width="7" style="8" customWidth="1"/>
    <col min="14085" max="14085" width="7.42578125" style="8" customWidth="1"/>
    <col min="14086" max="14086" width="13" style="8" customWidth="1"/>
    <col min="14087" max="14087" width="48.5703125" style="8" customWidth="1"/>
    <col min="14088" max="14088" width="13.5703125" style="8" customWidth="1"/>
    <col min="14089" max="14333" width="11.5703125" style="8" customWidth="1"/>
    <col min="14334" max="14338" width="11.42578125" style="8"/>
    <col min="14339" max="14339" width="5.7109375" style="8" customWidth="1"/>
    <col min="14340" max="14340" width="7" style="8" customWidth="1"/>
    <col min="14341" max="14341" width="7.42578125" style="8" customWidth="1"/>
    <col min="14342" max="14342" width="13" style="8" customWidth="1"/>
    <col min="14343" max="14343" width="48.5703125" style="8" customWidth="1"/>
    <col min="14344" max="14344" width="13.5703125" style="8" customWidth="1"/>
    <col min="14345" max="14589" width="11.5703125" style="8" customWidth="1"/>
    <col min="14590" max="14594" width="11.42578125" style="8"/>
    <col min="14595" max="14595" width="5.7109375" style="8" customWidth="1"/>
    <col min="14596" max="14596" width="7" style="8" customWidth="1"/>
    <col min="14597" max="14597" width="7.42578125" style="8" customWidth="1"/>
    <col min="14598" max="14598" width="13" style="8" customWidth="1"/>
    <col min="14599" max="14599" width="48.5703125" style="8" customWidth="1"/>
    <col min="14600" max="14600" width="13.5703125" style="8" customWidth="1"/>
    <col min="14601" max="14845" width="11.5703125" style="8" customWidth="1"/>
    <col min="14846" max="14850" width="11.42578125" style="8"/>
    <col min="14851" max="14851" width="5.7109375" style="8" customWidth="1"/>
    <col min="14852" max="14852" width="7" style="8" customWidth="1"/>
    <col min="14853" max="14853" width="7.42578125" style="8" customWidth="1"/>
    <col min="14854" max="14854" width="13" style="8" customWidth="1"/>
    <col min="14855" max="14855" width="48.5703125" style="8" customWidth="1"/>
    <col min="14856" max="14856" width="13.5703125" style="8" customWidth="1"/>
    <col min="14857" max="15101" width="11.5703125" style="8" customWidth="1"/>
    <col min="15102" max="15106" width="11.42578125" style="8"/>
    <col min="15107" max="15107" width="5.7109375" style="8" customWidth="1"/>
    <col min="15108" max="15108" width="7" style="8" customWidth="1"/>
    <col min="15109" max="15109" width="7.42578125" style="8" customWidth="1"/>
    <col min="15110" max="15110" width="13" style="8" customWidth="1"/>
    <col min="15111" max="15111" width="48.5703125" style="8" customWidth="1"/>
    <col min="15112" max="15112" width="13.5703125" style="8" customWidth="1"/>
    <col min="15113" max="15357" width="11.5703125" style="8" customWidth="1"/>
    <col min="15358" max="15362" width="11.42578125" style="8"/>
    <col min="15363" max="15363" width="5.7109375" style="8" customWidth="1"/>
    <col min="15364" max="15364" width="7" style="8" customWidth="1"/>
    <col min="15365" max="15365" width="7.42578125" style="8" customWidth="1"/>
    <col min="15366" max="15366" width="13" style="8" customWidth="1"/>
    <col min="15367" max="15367" width="48.5703125" style="8" customWidth="1"/>
    <col min="15368" max="15368" width="13.5703125" style="8" customWidth="1"/>
    <col min="15369" max="15613" width="11.5703125" style="8" customWidth="1"/>
    <col min="15614" max="15618" width="11.42578125" style="8"/>
    <col min="15619" max="15619" width="5.7109375" style="8" customWidth="1"/>
    <col min="15620" max="15620" width="7" style="8" customWidth="1"/>
    <col min="15621" max="15621" width="7.42578125" style="8" customWidth="1"/>
    <col min="15622" max="15622" width="13" style="8" customWidth="1"/>
    <col min="15623" max="15623" width="48.5703125" style="8" customWidth="1"/>
    <col min="15624" max="15624" width="13.5703125" style="8" customWidth="1"/>
    <col min="15625" max="15869" width="11.5703125" style="8" customWidth="1"/>
    <col min="15870" max="15874" width="11.42578125" style="8"/>
    <col min="15875" max="15875" width="5.7109375" style="8" customWidth="1"/>
    <col min="15876" max="15876" width="7" style="8" customWidth="1"/>
    <col min="15877" max="15877" width="7.42578125" style="8" customWidth="1"/>
    <col min="15878" max="15878" width="13" style="8" customWidth="1"/>
    <col min="15879" max="15879" width="48.5703125" style="8" customWidth="1"/>
    <col min="15880" max="15880" width="13.5703125" style="8" customWidth="1"/>
    <col min="15881" max="16125" width="11.5703125" style="8" customWidth="1"/>
    <col min="16126" max="16130" width="11.42578125" style="8"/>
    <col min="16131" max="16131" width="5.7109375" style="8" customWidth="1"/>
    <col min="16132" max="16132" width="7" style="8" customWidth="1"/>
    <col min="16133" max="16133" width="7.42578125" style="8" customWidth="1"/>
    <col min="16134" max="16134" width="13" style="8" customWidth="1"/>
    <col min="16135" max="16135" width="48.5703125" style="8" customWidth="1"/>
    <col min="16136" max="16136" width="13.5703125" style="8" customWidth="1"/>
    <col min="16137" max="16381" width="11.5703125" style="8" customWidth="1"/>
    <col min="16382" max="16384" width="11.42578125" style="8"/>
  </cols>
  <sheetData>
    <row r="1" spans="1:253" ht="15" x14ac:dyDescent="0.2">
      <c r="A1" s="213" t="s">
        <v>227</v>
      </c>
      <c r="B1" s="214"/>
      <c r="C1" s="214"/>
      <c r="D1" s="214"/>
      <c r="E1" s="214"/>
      <c r="F1" s="214"/>
      <c r="G1" s="214"/>
      <c r="H1" s="214"/>
      <c r="I1" s="1"/>
    </row>
    <row r="2" spans="1:253" ht="15" x14ac:dyDescent="0.2">
      <c r="A2" s="215" t="s">
        <v>226</v>
      </c>
      <c r="B2" s="214"/>
      <c r="C2" s="214"/>
      <c r="D2" s="214"/>
      <c r="E2" s="214"/>
      <c r="F2" s="214"/>
      <c r="G2" s="214"/>
      <c r="H2" s="214"/>
      <c r="I2" s="94"/>
    </row>
    <row r="3" spans="1:253" ht="15" x14ac:dyDescent="0.2">
      <c r="A3" s="216" t="s">
        <v>228</v>
      </c>
      <c r="B3" s="214"/>
      <c r="C3" s="214"/>
      <c r="D3" s="214"/>
      <c r="E3" s="214"/>
      <c r="F3" s="214"/>
      <c r="G3" s="214"/>
      <c r="H3" s="214"/>
      <c r="I3" s="95"/>
    </row>
    <row r="4" spans="1:253" x14ac:dyDescent="0.2">
      <c r="E4" s="92" t="s">
        <v>210</v>
      </c>
    </row>
    <row r="5" spans="1:253" s="4" customFormat="1" ht="15" x14ac:dyDescent="0.2">
      <c r="A5" s="2" t="s">
        <v>160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5.35" customHeight="1" x14ac:dyDescent="0.2">
      <c r="A7" s="5" t="s">
        <v>14</v>
      </c>
      <c r="B7" s="5" t="s">
        <v>0</v>
      </c>
      <c r="C7" s="5" t="s">
        <v>1</v>
      </c>
      <c r="D7" s="5" t="s">
        <v>39</v>
      </c>
      <c r="E7" s="5" t="s">
        <v>24</v>
      </c>
      <c r="F7" s="5" t="s">
        <v>209</v>
      </c>
      <c r="G7" s="5" t="s">
        <v>207</v>
      </c>
      <c r="H7" s="6" t="s">
        <v>208</v>
      </c>
    </row>
    <row r="8" spans="1:253" s="13" customFormat="1" ht="21.75" customHeight="1" x14ac:dyDescent="0.2">
      <c r="A8" s="9" t="s">
        <v>29</v>
      </c>
      <c r="B8" s="9"/>
      <c r="C8" s="10"/>
      <c r="D8" s="10"/>
      <c r="E8" s="11" t="s">
        <v>30</v>
      </c>
      <c r="F8" s="135">
        <f t="shared" ref="F8:H9" si="0">F9</f>
        <v>3000</v>
      </c>
      <c r="G8" s="135">
        <f t="shared" si="0"/>
        <v>0</v>
      </c>
      <c r="H8" s="135">
        <f t="shared" si="0"/>
        <v>3000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3" customFormat="1" ht="16.5" customHeight="1" x14ac:dyDescent="0.2">
      <c r="A9" s="217"/>
      <c r="B9" s="14" t="s">
        <v>40</v>
      </c>
      <c r="C9" s="15"/>
      <c r="D9" s="15"/>
      <c r="E9" s="134" t="s">
        <v>32</v>
      </c>
      <c r="F9" s="136">
        <f t="shared" si="0"/>
        <v>3000</v>
      </c>
      <c r="G9" s="136">
        <f t="shared" si="0"/>
        <v>0</v>
      </c>
      <c r="H9" s="136">
        <f t="shared" si="0"/>
        <v>3000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3" customFormat="1" ht="17.25" customHeight="1" x14ac:dyDescent="0.2">
      <c r="A10" s="218"/>
      <c r="B10" s="220"/>
      <c r="C10" s="16" t="s">
        <v>41</v>
      </c>
      <c r="D10" s="17"/>
      <c r="E10" s="18" t="s">
        <v>18</v>
      </c>
      <c r="F10" s="137">
        <f>F12</f>
        <v>3000</v>
      </c>
      <c r="G10" s="137">
        <f t="shared" ref="G10:H10" si="1">G12</f>
        <v>0</v>
      </c>
      <c r="H10" s="137">
        <f t="shared" si="1"/>
        <v>3000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24" customFormat="1" hidden="1" x14ac:dyDescent="0.2">
      <c r="A11" s="218"/>
      <c r="B11" s="221"/>
      <c r="C11" s="222"/>
      <c r="D11" s="20" t="s">
        <v>42</v>
      </c>
      <c r="E11" s="21" t="s">
        <v>43</v>
      </c>
      <c r="F11" s="138"/>
      <c r="G11" s="138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24" customFormat="1" ht="17.25" customHeight="1" x14ac:dyDescent="0.2">
      <c r="A12" s="218"/>
      <c r="B12" s="221"/>
      <c r="C12" s="223"/>
      <c r="D12" s="25" t="s">
        <v>44</v>
      </c>
      <c r="E12" s="26" t="s">
        <v>45</v>
      </c>
      <c r="F12" s="189">
        <v>3000</v>
      </c>
      <c r="G12" s="139"/>
      <c r="H12" s="184">
        <f>F12+G12</f>
        <v>3000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24" customFormat="1" ht="22.5" hidden="1" x14ac:dyDescent="0.2">
      <c r="A13" s="218"/>
      <c r="B13" s="221"/>
      <c r="C13" s="223"/>
      <c r="D13" s="25" t="s">
        <v>46</v>
      </c>
      <c r="E13" s="27" t="s">
        <v>47</v>
      </c>
      <c r="F13" s="140"/>
      <c r="G13" s="140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24" customFormat="1" hidden="1" x14ac:dyDescent="0.2">
      <c r="A14" s="218"/>
      <c r="B14" s="221"/>
      <c r="C14" s="224"/>
      <c r="D14" s="28"/>
      <c r="E14" s="29"/>
      <c r="F14" s="141"/>
      <c r="G14" s="141"/>
      <c r="H14" s="1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13" customFormat="1" ht="17.100000000000001" customHeight="1" x14ac:dyDescent="0.2">
      <c r="A15" s="30" t="s">
        <v>2</v>
      </c>
      <c r="B15" s="30"/>
      <c r="C15" s="31"/>
      <c r="D15" s="30"/>
      <c r="E15" s="32" t="s">
        <v>48</v>
      </c>
      <c r="F15" s="142">
        <f>F16</f>
        <v>31306.92</v>
      </c>
      <c r="G15" s="142">
        <f t="shared" ref="G15:H15" si="2">G16</f>
        <v>0</v>
      </c>
      <c r="H15" s="142">
        <f t="shared" si="2"/>
        <v>31306.92</v>
      </c>
      <c r="I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17.100000000000001" customHeight="1" x14ac:dyDescent="0.2">
      <c r="A16" s="33"/>
      <c r="B16" s="104" t="s">
        <v>3</v>
      </c>
      <c r="C16" s="105"/>
      <c r="D16" s="105"/>
      <c r="E16" s="106" t="s">
        <v>49</v>
      </c>
      <c r="F16" s="143">
        <f>F17+F25</f>
        <v>31306.92</v>
      </c>
      <c r="G16" s="143">
        <f t="shared" ref="G16:H16" si="3">G17+G25</f>
        <v>0</v>
      </c>
      <c r="H16" s="143">
        <f t="shared" si="3"/>
        <v>31306.92</v>
      </c>
      <c r="I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17.100000000000001" customHeight="1" x14ac:dyDescent="0.2">
      <c r="A17" s="34"/>
      <c r="B17" s="34"/>
      <c r="C17" s="35" t="s">
        <v>50</v>
      </c>
      <c r="D17" s="35"/>
      <c r="E17" s="36" t="s">
        <v>17</v>
      </c>
      <c r="F17" s="144">
        <f>F19+F20+F23</f>
        <v>10500</v>
      </c>
      <c r="G17" s="144">
        <f t="shared" ref="G17:H17" si="4">G19+G20+G23</f>
        <v>0</v>
      </c>
      <c r="H17" s="144">
        <f t="shared" si="4"/>
        <v>10500</v>
      </c>
      <c r="I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24" customFormat="1" ht="24.75" hidden="1" customHeight="1" x14ac:dyDescent="0.2">
      <c r="A18" s="38"/>
      <c r="B18" s="38"/>
      <c r="C18" s="39"/>
      <c r="D18" s="40" t="s">
        <v>51</v>
      </c>
      <c r="E18" s="41" t="s">
        <v>52</v>
      </c>
      <c r="F18" s="145"/>
      <c r="G18" s="145"/>
      <c r="H18" s="42"/>
      <c r="I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24" customFormat="1" ht="18" customHeight="1" x14ac:dyDescent="0.2">
      <c r="A19" s="38"/>
      <c r="B19" s="38"/>
      <c r="C19" s="39"/>
      <c r="D19" s="43" t="s">
        <v>44</v>
      </c>
      <c r="E19" s="29" t="s">
        <v>53</v>
      </c>
      <c r="F19" s="146">
        <v>1000</v>
      </c>
      <c r="G19" s="146"/>
      <c r="H19" s="185">
        <f>F19+G19</f>
        <v>1000</v>
      </c>
      <c r="I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24" customFormat="1" ht="19.5" customHeight="1" x14ac:dyDescent="0.2">
      <c r="A20" s="38"/>
      <c r="B20" s="38"/>
      <c r="C20" s="39"/>
      <c r="D20" s="43" t="s">
        <v>62</v>
      </c>
      <c r="E20" s="29" t="s">
        <v>161</v>
      </c>
      <c r="F20" s="146">
        <v>500</v>
      </c>
      <c r="G20" s="146"/>
      <c r="H20" s="185">
        <f t="shared" ref="H20:H23" si="5">F20+G20</f>
        <v>500</v>
      </c>
      <c r="I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24" customFormat="1" ht="18.75" hidden="1" customHeight="1" x14ac:dyDescent="0.2">
      <c r="A21" s="38"/>
      <c r="B21" s="38"/>
      <c r="C21" s="39"/>
      <c r="D21" s="43"/>
      <c r="E21" s="29"/>
      <c r="F21" s="146"/>
      <c r="G21" s="146"/>
      <c r="H21" s="185">
        <f t="shared" si="5"/>
        <v>0</v>
      </c>
      <c r="I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24" customFormat="1" ht="18.75" hidden="1" customHeight="1" x14ac:dyDescent="0.2">
      <c r="A22" s="38"/>
      <c r="B22" s="38"/>
      <c r="C22" s="39"/>
      <c r="D22" s="43"/>
      <c r="E22" s="29"/>
      <c r="F22" s="146"/>
      <c r="G22" s="146"/>
      <c r="H22" s="185">
        <f t="shared" si="5"/>
        <v>0</v>
      </c>
      <c r="I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24" customFormat="1" ht="18.75" customHeight="1" x14ac:dyDescent="0.2">
      <c r="A23" s="38"/>
      <c r="B23" s="38"/>
      <c r="C23" s="39"/>
      <c r="D23" s="40" t="s">
        <v>57</v>
      </c>
      <c r="E23" s="41" t="s">
        <v>58</v>
      </c>
      <c r="F23" s="145">
        <v>9000</v>
      </c>
      <c r="G23" s="145"/>
      <c r="H23" s="187">
        <f t="shared" si="5"/>
        <v>9000</v>
      </c>
      <c r="I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24" customFormat="1" ht="18.75" hidden="1" customHeight="1" x14ac:dyDescent="0.2">
      <c r="A24" s="38"/>
      <c r="B24" s="38"/>
      <c r="C24" s="39"/>
      <c r="D24" s="43"/>
      <c r="E24" s="29"/>
      <c r="F24" s="146"/>
      <c r="G24" s="146"/>
      <c r="H24" s="44"/>
      <c r="I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24" customFormat="1" ht="17.100000000000001" customHeight="1" x14ac:dyDescent="0.2">
      <c r="A25" s="38"/>
      <c r="B25" s="38"/>
      <c r="C25" s="35" t="s">
        <v>41</v>
      </c>
      <c r="D25" s="35"/>
      <c r="E25" s="36" t="s">
        <v>18</v>
      </c>
      <c r="F25" s="144">
        <f>F26+F27+F28+F29+F30+F31+F32+F33</f>
        <v>20806.919999999998</v>
      </c>
      <c r="G25" s="144">
        <f t="shared" ref="G25:H25" si="6">G26+G27+G28+G29+G30+G31+G32+G33</f>
        <v>0</v>
      </c>
      <c r="H25" s="144">
        <f t="shared" si="6"/>
        <v>20806.919999999998</v>
      </c>
      <c r="I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24" customFormat="1" ht="20.25" customHeight="1" x14ac:dyDescent="0.2">
      <c r="A26" s="38"/>
      <c r="B26" s="38"/>
      <c r="C26" s="45"/>
      <c r="D26" s="43" t="s">
        <v>46</v>
      </c>
      <c r="E26" s="41" t="s">
        <v>61</v>
      </c>
      <c r="F26" s="145">
        <v>3000</v>
      </c>
      <c r="G26" s="145"/>
      <c r="H26" s="185">
        <f>F26+G26</f>
        <v>3000</v>
      </c>
      <c r="I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24" customFormat="1" ht="16.5" customHeight="1" x14ac:dyDescent="0.2">
      <c r="A27" s="38"/>
      <c r="B27" s="38"/>
      <c r="C27" s="39"/>
      <c r="D27" s="40" t="s">
        <v>54</v>
      </c>
      <c r="E27" s="41" t="s">
        <v>162</v>
      </c>
      <c r="F27" s="145">
        <v>6440.92</v>
      </c>
      <c r="G27" s="145"/>
      <c r="H27" s="187">
        <f t="shared" ref="H27:H33" si="7">F27+G27</f>
        <v>6440.92</v>
      </c>
      <c r="I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24" customFormat="1" ht="15" customHeight="1" x14ac:dyDescent="0.2">
      <c r="A28" s="38"/>
      <c r="B28" s="38"/>
      <c r="C28" s="39"/>
      <c r="D28" s="40" t="s">
        <v>56</v>
      </c>
      <c r="E28" s="41" t="s">
        <v>163</v>
      </c>
      <c r="F28" s="145">
        <v>1000</v>
      </c>
      <c r="G28" s="145"/>
      <c r="H28" s="185">
        <f t="shared" si="7"/>
        <v>1000</v>
      </c>
      <c r="I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24" customFormat="1" ht="17.25" customHeight="1" x14ac:dyDescent="0.2">
      <c r="A29" s="38"/>
      <c r="B29" s="38"/>
      <c r="C29" s="39"/>
      <c r="D29" s="40" t="s">
        <v>62</v>
      </c>
      <c r="E29" s="41" t="s">
        <v>157</v>
      </c>
      <c r="F29" s="145">
        <v>1500</v>
      </c>
      <c r="G29" s="145"/>
      <c r="H29" s="185">
        <f t="shared" si="7"/>
        <v>1500</v>
      </c>
      <c r="I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24" customFormat="1" ht="17.25" customHeight="1" x14ac:dyDescent="0.2">
      <c r="A30" s="38"/>
      <c r="B30" s="38"/>
      <c r="C30" s="39"/>
      <c r="D30" s="40" t="s">
        <v>64</v>
      </c>
      <c r="E30" s="41" t="s">
        <v>65</v>
      </c>
      <c r="F30" s="145">
        <v>2000</v>
      </c>
      <c r="G30" s="145"/>
      <c r="H30" s="187">
        <f t="shared" si="7"/>
        <v>2000</v>
      </c>
      <c r="I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24" customFormat="1" ht="17.25" customHeight="1" x14ac:dyDescent="0.2">
      <c r="A31" s="38"/>
      <c r="B31" s="38"/>
      <c r="C31" s="39"/>
      <c r="D31" s="40" t="s">
        <v>57</v>
      </c>
      <c r="E31" s="41" t="s">
        <v>63</v>
      </c>
      <c r="F31" s="145">
        <v>2866</v>
      </c>
      <c r="G31" s="145"/>
      <c r="H31" s="187">
        <f t="shared" si="7"/>
        <v>2866</v>
      </c>
      <c r="I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24" customFormat="1" x14ac:dyDescent="0.2">
      <c r="A32" s="38"/>
      <c r="B32" s="38"/>
      <c r="C32" s="39"/>
      <c r="D32" s="40" t="s">
        <v>66</v>
      </c>
      <c r="E32" s="41" t="s">
        <v>63</v>
      </c>
      <c r="F32" s="145">
        <v>1000</v>
      </c>
      <c r="G32" s="145"/>
      <c r="H32" s="185">
        <f t="shared" si="7"/>
        <v>1000</v>
      </c>
      <c r="I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24" customFormat="1" x14ac:dyDescent="0.2">
      <c r="A33" s="38"/>
      <c r="B33" s="38"/>
      <c r="C33" s="39"/>
      <c r="D33" s="46" t="s">
        <v>59</v>
      </c>
      <c r="E33" s="47" t="s">
        <v>164</v>
      </c>
      <c r="F33" s="147">
        <v>3000</v>
      </c>
      <c r="G33" s="147"/>
      <c r="H33" s="185">
        <f t="shared" si="7"/>
        <v>3000</v>
      </c>
      <c r="I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24" customFormat="1" hidden="1" x14ac:dyDescent="0.2">
      <c r="A34" s="38"/>
      <c r="B34" s="38"/>
      <c r="C34" s="39"/>
      <c r="D34" s="48"/>
      <c r="E34" s="49"/>
      <c r="F34" s="148"/>
      <c r="G34" s="148"/>
      <c r="H34" s="42"/>
      <c r="I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24" customFormat="1" ht="20.25" hidden="1" customHeight="1" x14ac:dyDescent="0.2">
      <c r="A35" s="38"/>
      <c r="B35" s="50"/>
      <c r="C35" s="51" t="s">
        <v>4</v>
      </c>
      <c r="D35" s="52"/>
      <c r="E35" s="53" t="s">
        <v>36</v>
      </c>
      <c r="F35" s="149"/>
      <c r="G35" s="149"/>
      <c r="H35" s="54">
        <f>H36</f>
        <v>0</v>
      </c>
      <c r="I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24" customFormat="1" ht="20.25" hidden="1" customHeight="1" x14ac:dyDescent="0.2">
      <c r="A36" s="38"/>
      <c r="B36" s="38"/>
      <c r="C36" s="39"/>
      <c r="D36" s="55" t="s">
        <v>67</v>
      </c>
      <c r="E36" s="56" t="s">
        <v>68</v>
      </c>
      <c r="F36" s="150"/>
      <c r="G36" s="150"/>
      <c r="H36" s="44"/>
      <c r="I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13" customFormat="1" ht="17.100000000000001" customHeight="1" x14ac:dyDescent="0.2">
      <c r="A37" s="30" t="s">
        <v>69</v>
      </c>
      <c r="B37" s="30"/>
      <c r="C37" s="30"/>
      <c r="D37" s="30"/>
      <c r="E37" s="32" t="s">
        <v>70</v>
      </c>
      <c r="F37" s="142">
        <f>F38</f>
        <v>12500</v>
      </c>
      <c r="G37" s="142">
        <f>G38</f>
        <v>0</v>
      </c>
      <c r="H37" s="190">
        <f>H38</f>
        <v>12500</v>
      </c>
      <c r="I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7.100000000000001" customHeight="1" x14ac:dyDescent="0.2">
      <c r="A38" s="33"/>
      <c r="B38" s="100" t="s">
        <v>71</v>
      </c>
      <c r="C38" s="98"/>
      <c r="D38" s="98"/>
      <c r="E38" s="99" t="s">
        <v>32</v>
      </c>
      <c r="F38" s="151">
        <f>F39</f>
        <v>12500</v>
      </c>
      <c r="G38" s="151">
        <f t="shared" ref="G38:H38" si="8">G39</f>
        <v>0</v>
      </c>
      <c r="H38" s="151">
        <f t="shared" si="8"/>
        <v>12500</v>
      </c>
      <c r="I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7.100000000000001" customHeight="1" x14ac:dyDescent="0.2">
      <c r="A39" s="33"/>
      <c r="B39" s="57"/>
      <c r="C39" s="35" t="s">
        <v>50</v>
      </c>
      <c r="D39" s="35"/>
      <c r="E39" s="36" t="s">
        <v>17</v>
      </c>
      <c r="F39" s="144">
        <f>F40+F41+F42</f>
        <v>12500</v>
      </c>
      <c r="G39" s="144">
        <f t="shared" ref="G39:H39" si="9">G40+G41+G42</f>
        <v>0</v>
      </c>
      <c r="H39" s="144">
        <f t="shared" si="9"/>
        <v>12500</v>
      </c>
      <c r="I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7.100000000000001" customHeight="1" x14ac:dyDescent="0.2">
      <c r="A40" s="33"/>
      <c r="B40" s="57"/>
      <c r="C40" s="225"/>
      <c r="D40" s="58" t="s">
        <v>62</v>
      </c>
      <c r="E40" s="59" t="s">
        <v>165</v>
      </c>
      <c r="F40" s="152">
        <v>4000</v>
      </c>
      <c r="G40" s="152"/>
      <c r="H40" s="186">
        <f>F40+G40</f>
        <v>4000</v>
      </c>
      <c r="I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7.100000000000001" customHeight="1" x14ac:dyDescent="0.2">
      <c r="A41" s="33"/>
      <c r="B41" s="57"/>
      <c r="C41" s="226"/>
      <c r="D41" s="60" t="s">
        <v>92</v>
      </c>
      <c r="E41" s="61" t="s">
        <v>214</v>
      </c>
      <c r="F41" s="153">
        <v>4500</v>
      </c>
      <c r="G41" s="153"/>
      <c r="H41" s="186">
        <f t="shared" ref="H41:H42" si="10">F41+G41</f>
        <v>4500</v>
      </c>
      <c r="I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7.100000000000001" customHeight="1" x14ac:dyDescent="0.2">
      <c r="A42" s="33"/>
      <c r="B42" s="57"/>
      <c r="C42" s="227"/>
      <c r="D42" s="195" t="s">
        <v>42</v>
      </c>
      <c r="E42" s="209" t="s">
        <v>221</v>
      </c>
      <c r="F42" s="196">
        <v>4000</v>
      </c>
      <c r="G42" s="196"/>
      <c r="H42" s="197">
        <f t="shared" si="10"/>
        <v>4000</v>
      </c>
      <c r="I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7.100000000000001" hidden="1" customHeight="1" x14ac:dyDescent="0.2">
      <c r="A43" s="34"/>
      <c r="B43" s="34"/>
      <c r="C43" s="16" t="s">
        <v>41</v>
      </c>
      <c r="D43" s="62"/>
      <c r="E43" s="63" t="s">
        <v>18</v>
      </c>
      <c r="F43" s="154"/>
      <c r="G43" s="154"/>
      <c r="H43" s="37">
        <f>H44</f>
        <v>0</v>
      </c>
      <c r="I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24" customFormat="1" ht="17.100000000000001" hidden="1" customHeight="1" x14ac:dyDescent="0.2">
      <c r="A44" s="38"/>
      <c r="B44" s="38"/>
      <c r="C44" s="64"/>
      <c r="D44" s="40" t="s">
        <v>72</v>
      </c>
      <c r="E44" s="59" t="s">
        <v>74</v>
      </c>
      <c r="F44" s="152"/>
      <c r="G44" s="152"/>
      <c r="H44" s="42">
        <v>0</v>
      </c>
      <c r="I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24" customFormat="1" ht="17.100000000000001" customHeight="1" x14ac:dyDescent="0.2">
      <c r="A45" s="113" t="s">
        <v>6</v>
      </c>
      <c r="B45" s="111"/>
      <c r="C45" s="111"/>
      <c r="D45" s="114"/>
      <c r="E45" s="106" t="s">
        <v>28</v>
      </c>
      <c r="F45" s="143">
        <f t="shared" ref="F45:H47" si="11">F46</f>
        <v>0</v>
      </c>
      <c r="G45" s="143">
        <f t="shared" si="11"/>
        <v>0</v>
      </c>
      <c r="H45" s="143">
        <f t="shared" si="11"/>
        <v>0</v>
      </c>
      <c r="I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24" customFormat="1" ht="17.100000000000001" customHeight="1" x14ac:dyDescent="0.2">
      <c r="A46" s="110"/>
      <c r="B46" s="113" t="s">
        <v>7</v>
      </c>
      <c r="C46" s="111"/>
      <c r="D46" s="114"/>
      <c r="E46" s="106" t="s">
        <v>32</v>
      </c>
      <c r="F46" s="143">
        <f t="shared" si="11"/>
        <v>0</v>
      </c>
      <c r="G46" s="143">
        <f t="shared" si="11"/>
        <v>0</v>
      </c>
      <c r="H46" s="143">
        <f t="shared" si="11"/>
        <v>0</v>
      </c>
      <c r="I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24" customFormat="1" ht="17.100000000000001" customHeight="1" x14ac:dyDescent="0.2">
      <c r="A47" s="109"/>
      <c r="B47" s="109"/>
      <c r="C47" s="112" t="s">
        <v>5</v>
      </c>
      <c r="D47" s="107"/>
      <c r="E47" s="36" t="s">
        <v>153</v>
      </c>
      <c r="F47" s="144">
        <f t="shared" si="11"/>
        <v>0</v>
      </c>
      <c r="G47" s="144">
        <f t="shared" si="11"/>
        <v>0</v>
      </c>
      <c r="H47" s="144">
        <f t="shared" si="11"/>
        <v>0</v>
      </c>
      <c r="I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24" customFormat="1" ht="17.100000000000001" customHeight="1" x14ac:dyDescent="0.2">
      <c r="A48" s="109"/>
      <c r="B48" s="109"/>
      <c r="C48" s="110"/>
      <c r="D48" s="107" t="s">
        <v>64</v>
      </c>
      <c r="E48" s="198" t="s">
        <v>206</v>
      </c>
      <c r="F48" s="199">
        <v>0</v>
      </c>
      <c r="G48" s="199"/>
      <c r="H48" s="187">
        <f>F48+G48</f>
        <v>0</v>
      </c>
      <c r="I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253" s="13" customFormat="1" ht="17.100000000000001" customHeight="1" x14ac:dyDescent="0.2">
      <c r="A49" s="108" t="s">
        <v>8</v>
      </c>
      <c r="B49" s="108"/>
      <c r="C49" s="108"/>
      <c r="D49" s="30"/>
      <c r="E49" s="32" t="s">
        <v>75</v>
      </c>
      <c r="F49" s="142">
        <f>F50+F56</f>
        <v>36224.58</v>
      </c>
      <c r="G49" s="142">
        <f t="shared" ref="G49:H49" si="12">G50+G56</f>
        <v>0</v>
      </c>
      <c r="H49" s="142">
        <f t="shared" si="12"/>
        <v>36224.58</v>
      </c>
      <c r="I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17.100000000000001" customHeight="1" x14ac:dyDescent="0.2">
      <c r="A50" s="33"/>
      <c r="B50" s="100" t="s">
        <v>9</v>
      </c>
      <c r="C50" s="98"/>
      <c r="D50" s="98"/>
      <c r="E50" s="99" t="s">
        <v>31</v>
      </c>
      <c r="F50" s="151">
        <f>F51</f>
        <v>11724.58</v>
      </c>
      <c r="G50" s="151">
        <f t="shared" ref="G50:H50" si="13">G51</f>
        <v>0</v>
      </c>
      <c r="H50" s="151">
        <f t="shared" si="13"/>
        <v>11724.58</v>
      </c>
      <c r="I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17.100000000000001" customHeight="1" x14ac:dyDescent="0.2">
      <c r="A51" s="34"/>
      <c r="B51" s="34"/>
      <c r="C51" s="127" t="s">
        <v>50</v>
      </c>
      <c r="D51" s="127"/>
      <c r="E51" s="129" t="s">
        <v>17</v>
      </c>
      <c r="F51" s="162">
        <f>F52+F53+F54+F55</f>
        <v>11724.58</v>
      </c>
      <c r="G51" s="162">
        <f t="shared" ref="G51:H51" si="14">G52+G53+G54+G55</f>
        <v>0</v>
      </c>
      <c r="H51" s="162">
        <f t="shared" si="14"/>
        <v>11724.58</v>
      </c>
      <c r="I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17.100000000000001" customHeight="1" x14ac:dyDescent="0.2">
      <c r="A52" s="34"/>
      <c r="B52" s="34"/>
      <c r="C52" s="45"/>
      <c r="D52" s="40" t="s">
        <v>51</v>
      </c>
      <c r="E52" s="41" t="s">
        <v>166</v>
      </c>
      <c r="F52" s="145">
        <v>1724.58</v>
      </c>
      <c r="G52" s="145"/>
      <c r="H52" s="187">
        <f>F52+G52</f>
        <v>1724.58</v>
      </c>
      <c r="I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24" customFormat="1" ht="17.25" customHeight="1" x14ac:dyDescent="0.2">
      <c r="A53" s="38"/>
      <c r="B53" s="38"/>
      <c r="C53" s="39"/>
      <c r="D53" s="43" t="s">
        <v>46</v>
      </c>
      <c r="E53" s="29" t="s">
        <v>167</v>
      </c>
      <c r="F53" s="146">
        <v>0</v>
      </c>
      <c r="G53" s="146"/>
      <c r="H53" s="185">
        <f t="shared" ref="H53:H55" si="15">F53+G53</f>
        <v>0</v>
      </c>
      <c r="I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</row>
    <row r="54" spans="1:253" s="24" customFormat="1" ht="17.25" customHeight="1" x14ac:dyDescent="0.2">
      <c r="A54" s="38"/>
      <c r="B54" s="38"/>
      <c r="C54" s="39"/>
      <c r="D54" s="40" t="s">
        <v>57</v>
      </c>
      <c r="E54" s="41" t="s">
        <v>168</v>
      </c>
      <c r="F54" s="145">
        <v>9000</v>
      </c>
      <c r="G54" s="145"/>
      <c r="H54" s="187">
        <f t="shared" si="15"/>
        <v>9000</v>
      </c>
      <c r="I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</row>
    <row r="55" spans="1:253" s="24" customFormat="1" ht="17.100000000000001" customHeight="1" x14ac:dyDescent="0.2">
      <c r="A55" s="38"/>
      <c r="B55" s="38"/>
      <c r="C55" s="39"/>
      <c r="D55" s="43" t="s">
        <v>73</v>
      </c>
      <c r="E55" s="29" t="s">
        <v>76</v>
      </c>
      <c r="F55" s="146">
        <v>1000</v>
      </c>
      <c r="G55" s="146"/>
      <c r="H55" s="185">
        <f t="shared" si="15"/>
        <v>1000</v>
      </c>
      <c r="I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</row>
    <row r="56" spans="1:253" s="24" customFormat="1" ht="17.100000000000001" customHeight="1" x14ac:dyDescent="0.2">
      <c r="A56" s="38"/>
      <c r="B56" s="50"/>
      <c r="C56" s="170" t="s">
        <v>152</v>
      </c>
      <c r="D56" s="171"/>
      <c r="E56" s="129" t="s">
        <v>21</v>
      </c>
      <c r="F56" s="162">
        <f>F57</f>
        <v>24500</v>
      </c>
      <c r="G56" s="162">
        <f t="shared" ref="G56:H56" si="16">G57</f>
        <v>0</v>
      </c>
      <c r="H56" s="162">
        <f t="shared" si="16"/>
        <v>24500</v>
      </c>
      <c r="I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</row>
    <row r="57" spans="1:253" s="24" customFormat="1" ht="22.5" customHeight="1" x14ac:dyDescent="0.2">
      <c r="A57" s="38"/>
      <c r="B57" s="38"/>
      <c r="C57" s="39"/>
      <c r="D57" s="40" t="s">
        <v>64</v>
      </c>
      <c r="E57" s="41" t="s">
        <v>169</v>
      </c>
      <c r="F57" s="145">
        <v>24500</v>
      </c>
      <c r="G57" s="145"/>
      <c r="H57" s="187">
        <f>F57+G57</f>
        <v>24500</v>
      </c>
      <c r="I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24" customFormat="1" ht="17.100000000000001" hidden="1" customHeight="1" x14ac:dyDescent="0.2">
      <c r="A58" s="38"/>
      <c r="B58" s="50"/>
      <c r="C58" s="51" t="s">
        <v>4</v>
      </c>
      <c r="D58" s="65"/>
      <c r="E58" s="53" t="s">
        <v>36</v>
      </c>
      <c r="F58" s="149"/>
      <c r="G58" s="149"/>
      <c r="H58" s="37">
        <f>H59</f>
        <v>0</v>
      </c>
      <c r="I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24" customFormat="1" ht="17.100000000000001" hidden="1" customHeight="1" x14ac:dyDescent="0.2">
      <c r="A59" s="38"/>
      <c r="B59" s="38"/>
      <c r="C59" s="39"/>
      <c r="D59" s="43" t="s">
        <v>64</v>
      </c>
      <c r="E59" s="29" t="s">
        <v>77</v>
      </c>
      <c r="F59" s="146"/>
      <c r="G59" s="146"/>
      <c r="H59" s="44">
        <v>0</v>
      </c>
      <c r="I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3" s="13" customFormat="1" ht="17.100000000000001" customHeight="1" x14ac:dyDescent="0.2">
      <c r="A60" s="30" t="s">
        <v>10</v>
      </c>
      <c r="B60" s="30"/>
      <c r="C60" s="30"/>
      <c r="D60" s="30"/>
      <c r="E60" s="32" t="s">
        <v>22</v>
      </c>
      <c r="F60" s="142">
        <f t="shared" ref="F60:H62" si="17">F61</f>
        <v>300</v>
      </c>
      <c r="G60" s="142">
        <f t="shared" si="17"/>
        <v>0</v>
      </c>
      <c r="H60" s="142">
        <f t="shared" si="17"/>
        <v>300</v>
      </c>
      <c r="I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17.100000000000001" customHeight="1" x14ac:dyDescent="0.2">
      <c r="A61" s="57"/>
      <c r="B61" s="100" t="s">
        <v>78</v>
      </c>
      <c r="C61" s="100"/>
      <c r="D61" s="100"/>
      <c r="E61" s="99" t="s">
        <v>23</v>
      </c>
      <c r="F61" s="151">
        <f t="shared" si="17"/>
        <v>300</v>
      </c>
      <c r="G61" s="151">
        <f t="shared" si="17"/>
        <v>0</v>
      </c>
      <c r="H61" s="151">
        <f t="shared" si="17"/>
        <v>300</v>
      </c>
      <c r="I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17.100000000000001" customHeight="1" x14ac:dyDescent="0.2">
      <c r="A62" s="57"/>
      <c r="B62" s="66"/>
      <c r="C62" s="127" t="s">
        <v>50</v>
      </c>
      <c r="D62" s="127"/>
      <c r="E62" s="129" t="s">
        <v>17</v>
      </c>
      <c r="F62" s="162">
        <f t="shared" si="17"/>
        <v>300</v>
      </c>
      <c r="G62" s="162">
        <f t="shared" si="17"/>
        <v>0</v>
      </c>
      <c r="H62" s="162">
        <f t="shared" si="17"/>
        <v>300</v>
      </c>
      <c r="I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24.75" customHeight="1" x14ac:dyDescent="0.2">
      <c r="A63" s="57"/>
      <c r="B63" s="66"/>
      <c r="C63" s="35"/>
      <c r="D63" s="35" t="s">
        <v>60</v>
      </c>
      <c r="E63" s="29" t="s">
        <v>170</v>
      </c>
      <c r="F63" s="146">
        <v>300</v>
      </c>
      <c r="G63" s="146"/>
      <c r="H63" s="67">
        <f>F63+G63</f>
        <v>300</v>
      </c>
      <c r="I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17.100000000000001" hidden="1" customHeight="1" x14ac:dyDescent="0.2">
      <c r="A64" s="33"/>
      <c r="B64" s="100" t="s">
        <v>79</v>
      </c>
      <c r="C64" s="98"/>
      <c r="D64" s="98"/>
      <c r="E64" s="99" t="s">
        <v>32</v>
      </c>
      <c r="F64" s="151"/>
      <c r="G64" s="151"/>
      <c r="H64" s="80">
        <f>H65</f>
        <v>0</v>
      </c>
      <c r="I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17.100000000000001" hidden="1" customHeight="1" x14ac:dyDescent="0.2">
      <c r="A65" s="34"/>
      <c r="B65" s="34"/>
      <c r="C65" s="35" t="s">
        <v>50</v>
      </c>
      <c r="D65" s="35"/>
      <c r="E65" s="36" t="s">
        <v>17</v>
      </c>
      <c r="F65" s="144"/>
      <c r="G65" s="144"/>
      <c r="H65" s="37">
        <f>SUM(H66:H69)</f>
        <v>0</v>
      </c>
      <c r="I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24" customFormat="1" hidden="1" x14ac:dyDescent="0.2">
      <c r="A66" s="38"/>
      <c r="B66" s="38"/>
      <c r="C66" s="39"/>
      <c r="D66" s="40" t="s">
        <v>51</v>
      </c>
      <c r="E66" s="41" t="s">
        <v>80</v>
      </c>
      <c r="F66" s="145"/>
      <c r="G66" s="145"/>
      <c r="H66" s="42">
        <v>0</v>
      </c>
      <c r="I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253" s="24" customFormat="1" hidden="1" x14ac:dyDescent="0.2">
      <c r="A67" s="38"/>
      <c r="B67" s="38"/>
      <c r="C67" s="39"/>
      <c r="D67" s="40" t="s">
        <v>60</v>
      </c>
      <c r="E67" s="41" t="s">
        <v>81</v>
      </c>
      <c r="F67" s="145"/>
      <c r="G67" s="145"/>
      <c r="H67" s="42"/>
      <c r="I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</row>
    <row r="68" spans="1:253" s="24" customFormat="1" hidden="1" x14ac:dyDescent="0.2">
      <c r="A68" s="38"/>
      <c r="B68" s="38"/>
      <c r="C68" s="39"/>
      <c r="D68" s="40" t="s">
        <v>64</v>
      </c>
      <c r="E68" s="41" t="s">
        <v>82</v>
      </c>
      <c r="F68" s="145"/>
      <c r="G68" s="145"/>
      <c r="H68" s="42"/>
      <c r="I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</row>
    <row r="69" spans="1:253" s="24" customFormat="1" hidden="1" x14ac:dyDescent="0.2">
      <c r="A69" s="38"/>
      <c r="B69" s="38"/>
      <c r="C69" s="39"/>
      <c r="D69" s="40" t="s">
        <v>59</v>
      </c>
      <c r="E69" s="41" t="s">
        <v>83</v>
      </c>
      <c r="F69" s="145"/>
      <c r="G69" s="145"/>
      <c r="H69" s="42"/>
      <c r="I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</row>
    <row r="70" spans="1:253" s="13" customFormat="1" ht="17.100000000000001" customHeight="1" x14ac:dyDescent="0.2">
      <c r="A70" s="30" t="s">
        <v>11</v>
      </c>
      <c r="B70" s="30"/>
      <c r="C70" s="30"/>
      <c r="D70" s="30"/>
      <c r="E70" s="32" t="s">
        <v>27</v>
      </c>
      <c r="F70" s="142">
        <f>F71+F94+F101+F104</f>
        <v>29864.41</v>
      </c>
      <c r="G70" s="142">
        <f t="shared" ref="G70:H70" si="18">G71+G94+G101+G104</f>
        <v>0</v>
      </c>
      <c r="H70" s="142">
        <f t="shared" si="18"/>
        <v>29864.41</v>
      </c>
      <c r="I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17.100000000000001" customHeight="1" x14ac:dyDescent="0.2">
      <c r="A71" s="33"/>
      <c r="B71" s="100" t="s">
        <v>84</v>
      </c>
      <c r="C71" s="98"/>
      <c r="D71" s="98"/>
      <c r="E71" s="99" t="s">
        <v>34</v>
      </c>
      <c r="F71" s="151">
        <f>F74+F84+F91</f>
        <v>22064.41</v>
      </c>
      <c r="G71" s="151">
        <f t="shared" ref="G71:H71" si="19">G74+G84+G91</f>
        <v>0</v>
      </c>
      <c r="H71" s="151">
        <f t="shared" si="19"/>
        <v>22064.41</v>
      </c>
      <c r="I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24" customFormat="1" ht="17.100000000000001" hidden="1" customHeight="1" x14ac:dyDescent="0.2">
      <c r="A72" s="38"/>
      <c r="B72" s="38"/>
      <c r="C72" s="35" t="s">
        <v>85</v>
      </c>
      <c r="D72" s="35"/>
      <c r="E72" s="68" t="s">
        <v>19</v>
      </c>
      <c r="F72" s="155"/>
      <c r="G72" s="155"/>
      <c r="H72" s="37">
        <f>H73</f>
        <v>0</v>
      </c>
      <c r="I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</row>
    <row r="73" spans="1:253" s="24" customFormat="1" ht="27.75" hidden="1" customHeight="1" x14ac:dyDescent="0.2">
      <c r="A73" s="38"/>
      <c r="B73" s="38"/>
      <c r="C73" s="64"/>
      <c r="D73" s="43" t="s">
        <v>59</v>
      </c>
      <c r="E73" s="29" t="s">
        <v>86</v>
      </c>
      <c r="F73" s="146"/>
      <c r="G73" s="146"/>
      <c r="H73" s="44"/>
      <c r="I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</row>
    <row r="74" spans="1:253" s="13" customFormat="1" ht="17.100000000000001" customHeight="1" x14ac:dyDescent="0.2">
      <c r="A74" s="34"/>
      <c r="B74" s="34"/>
      <c r="C74" s="127" t="s">
        <v>50</v>
      </c>
      <c r="D74" s="127"/>
      <c r="E74" s="129" t="s">
        <v>17</v>
      </c>
      <c r="F74" s="162">
        <f>F75+F76+F77+F78+F79+F80+F81</f>
        <v>14864.41</v>
      </c>
      <c r="G74" s="162">
        <f t="shared" ref="G74:H74" si="20">G75+G76+G77+G78+G79+G80+G81</f>
        <v>0</v>
      </c>
      <c r="H74" s="162">
        <f t="shared" si="20"/>
        <v>14864.41</v>
      </c>
      <c r="I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24" customFormat="1" ht="17.100000000000001" customHeight="1" x14ac:dyDescent="0.2">
      <c r="A75" s="38"/>
      <c r="B75" s="38"/>
      <c r="C75" s="64"/>
      <c r="D75" s="40" t="s">
        <v>42</v>
      </c>
      <c r="E75" s="41" t="s">
        <v>87</v>
      </c>
      <c r="F75" s="145">
        <v>2184.41</v>
      </c>
      <c r="G75" s="145"/>
      <c r="H75" s="187">
        <f>F75+G75</f>
        <v>2184.41</v>
      </c>
      <c r="I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</row>
    <row r="76" spans="1:253" s="24" customFormat="1" ht="22.5" x14ac:dyDescent="0.2">
      <c r="A76" s="38"/>
      <c r="B76" s="38"/>
      <c r="C76" s="39"/>
      <c r="D76" s="43" t="s">
        <v>60</v>
      </c>
      <c r="E76" s="29" t="s">
        <v>171</v>
      </c>
      <c r="F76" s="146">
        <v>2980</v>
      </c>
      <c r="G76" s="146"/>
      <c r="H76" s="187">
        <f t="shared" ref="H76:H81" si="21">F76+G76</f>
        <v>2980</v>
      </c>
      <c r="I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</row>
    <row r="77" spans="1:253" s="24" customFormat="1" x14ac:dyDescent="0.2">
      <c r="A77" s="38"/>
      <c r="B77" s="38"/>
      <c r="C77" s="39"/>
      <c r="D77" s="43" t="s">
        <v>56</v>
      </c>
      <c r="E77" s="29" t="s">
        <v>89</v>
      </c>
      <c r="F77" s="146">
        <v>1000</v>
      </c>
      <c r="G77" s="146"/>
      <c r="H77" s="187">
        <f t="shared" si="21"/>
        <v>1000</v>
      </c>
      <c r="I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</row>
    <row r="78" spans="1:253" s="24" customFormat="1" x14ac:dyDescent="0.2">
      <c r="A78" s="38"/>
      <c r="B78" s="38"/>
      <c r="C78" s="39"/>
      <c r="D78" s="40" t="s">
        <v>64</v>
      </c>
      <c r="E78" s="41" t="s">
        <v>90</v>
      </c>
      <c r="F78" s="145">
        <v>2200</v>
      </c>
      <c r="G78" s="145"/>
      <c r="H78" s="187">
        <f t="shared" si="21"/>
        <v>2200</v>
      </c>
      <c r="I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24" customFormat="1" ht="17.100000000000001" customHeight="1" x14ac:dyDescent="0.2">
      <c r="A79" s="38"/>
      <c r="B79" s="38"/>
      <c r="C79" s="39"/>
      <c r="D79" s="43" t="s">
        <v>73</v>
      </c>
      <c r="E79" s="29" t="s">
        <v>89</v>
      </c>
      <c r="F79" s="146">
        <v>1500</v>
      </c>
      <c r="G79" s="146"/>
      <c r="H79" s="187">
        <f t="shared" si="21"/>
        <v>1500</v>
      </c>
      <c r="I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24" customFormat="1" ht="17.100000000000001" customHeight="1" x14ac:dyDescent="0.2">
      <c r="A80" s="38"/>
      <c r="B80" s="38"/>
      <c r="C80" s="39"/>
      <c r="D80" s="43" t="s">
        <v>59</v>
      </c>
      <c r="E80" s="69" t="s">
        <v>91</v>
      </c>
      <c r="F80" s="156">
        <v>2000</v>
      </c>
      <c r="G80" s="156"/>
      <c r="H80" s="187">
        <f t="shared" si="21"/>
        <v>2000</v>
      </c>
      <c r="I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253" s="24" customFormat="1" ht="17.100000000000001" customHeight="1" x14ac:dyDescent="0.2">
      <c r="A81" s="38"/>
      <c r="B81" s="38"/>
      <c r="C81" s="39"/>
      <c r="D81" s="43" t="s">
        <v>92</v>
      </c>
      <c r="E81" s="69" t="s">
        <v>88</v>
      </c>
      <c r="F81" s="156">
        <v>3000</v>
      </c>
      <c r="G81" s="156"/>
      <c r="H81" s="187">
        <f t="shared" si="21"/>
        <v>3000</v>
      </c>
      <c r="I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</row>
    <row r="82" spans="1:253" s="24" customFormat="1" ht="18" hidden="1" customHeight="1" x14ac:dyDescent="0.2">
      <c r="A82" s="38"/>
      <c r="B82" s="38"/>
      <c r="C82" s="39"/>
      <c r="D82" s="43" t="s">
        <v>59</v>
      </c>
      <c r="E82" s="69" t="s">
        <v>91</v>
      </c>
      <c r="F82" s="156"/>
      <c r="G82" s="156"/>
      <c r="H82" s="44">
        <v>0</v>
      </c>
      <c r="I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</row>
    <row r="83" spans="1:253" s="24" customFormat="1" ht="17.100000000000001" hidden="1" customHeight="1" x14ac:dyDescent="0.2">
      <c r="A83" s="38"/>
      <c r="B83" s="38"/>
      <c r="C83" s="39"/>
      <c r="D83" s="43" t="s">
        <v>92</v>
      </c>
      <c r="E83" s="69" t="s">
        <v>88</v>
      </c>
      <c r="F83" s="156"/>
      <c r="G83" s="156"/>
      <c r="H83" s="44">
        <v>0</v>
      </c>
      <c r="I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</row>
    <row r="84" spans="1:253" s="24" customFormat="1" ht="17.100000000000001" customHeight="1" x14ac:dyDescent="0.2">
      <c r="A84" s="38"/>
      <c r="B84" s="38"/>
      <c r="C84" s="128" t="s">
        <v>41</v>
      </c>
      <c r="D84" s="128"/>
      <c r="E84" s="129" t="s">
        <v>18</v>
      </c>
      <c r="F84" s="162">
        <f>F85+F86+F87+F88+F89</f>
        <v>4700</v>
      </c>
      <c r="G84" s="162">
        <f t="shared" ref="G84:H84" si="22">G85+G86+G87+G88+G89</f>
        <v>0</v>
      </c>
      <c r="H84" s="162">
        <f t="shared" si="22"/>
        <v>4700</v>
      </c>
      <c r="I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24" customFormat="1" ht="17.100000000000001" customHeight="1" x14ac:dyDescent="0.2">
      <c r="A85" s="50"/>
      <c r="B85" s="70"/>
      <c r="C85" s="222"/>
      <c r="D85" s="20" t="s">
        <v>42</v>
      </c>
      <c r="E85" s="69" t="s">
        <v>87</v>
      </c>
      <c r="F85" s="156">
        <v>1000</v>
      </c>
      <c r="G85" s="156"/>
      <c r="H85" s="187">
        <f>F85+G85</f>
        <v>1000</v>
      </c>
      <c r="I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24" customFormat="1" ht="17.100000000000001" customHeight="1" x14ac:dyDescent="0.2">
      <c r="A86" s="50"/>
      <c r="B86" s="70"/>
      <c r="C86" s="223"/>
      <c r="D86" s="20" t="s">
        <v>64</v>
      </c>
      <c r="E86" s="41" t="s">
        <v>88</v>
      </c>
      <c r="F86" s="145">
        <v>0</v>
      </c>
      <c r="G86" s="145"/>
      <c r="H86" s="187">
        <f t="shared" ref="H86:H89" si="23">F86+G86</f>
        <v>0</v>
      </c>
      <c r="I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s="24" customFormat="1" ht="17.100000000000001" customHeight="1" x14ac:dyDescent="0.2">
      <c r="A87" s="50"/>
      <c r="B87" s="70"/>
      <c r="C87" s="223"/>
      <c r="D87" s="20" t="s">
        <v>73</v>
      </c>
      <c r="E87" s="69" t="s">
        <v>90</v>
      </c>
      <c r="F87" s="156">
        <v>2500</v>
      </c>
      <c r="G87" s="156"/>
      <c r="H87" s="187">
        <f t="shared" si="23"/>
        <v>2500</v>
      </c>
      <c r="I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</row>
    <row r="88" spans="1:253" s="24" customFormat="1" ht="17.100000000000001" customHeight="1" x14ac:dyDescent="0.2">
      <c r="A88" s="50"/>
      <c r="B88" s="70"/>
      <c r="C88" s="223"/>
      <c r="D88" s="20" t="s">
        <v>59</v>
      </c>
      <c r="E88" s="69" t="s">
        <v>90</v>
      </c>
      <c r="F88" s="156">
        <v>0</v>
      </c>
      <c r="G88" s="156"/>
      <c r="H88" s="187">
        <f t="shared" si="23"/>
        <v>0</v>
      </c>
      <c r="I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</row>
    <row r="89" spans="1:253" s="24" customFormat="1" ht="17.100000000000001" customHeight="1" x14ac:dyDescent="0.2">
      <c r="A89" s="50"/>
      <c r="B89" s="70"/>
      <c r="C89" s="223"/>
      <c r="D89" s="72" t="s">
        <v>92</v>
      </c>
      <c r="E89" s="69" t="s">
        <v>90</v>
      </c>
      <c r="F89" s="157">
        <v>1200</v>
      </c>
      <c r="G89" s="157"/>
      <c r="H89" s="187">
        <f t="shared" si="23"/>
        <v>1200</v>
      </c>
      <c r="I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24" customFormat="1" ht="17.100000000000001" hidden="1" customHeight="1" x14ac:dyDescent="0.2">
      <c r="A90" s="50"/>
      <c r="B90" s="228"/>
      <c r="C90" s="223"/>
      <c r="D90" s="72" t="s">
        <v>92</v>
      </c>
      <c r="E90" s="74" t="s">
        <v>93</v>
      </c>
      <c r="F90" s="157"/>
      <c r="G90" s="157"/>
      <c r="H90" s="73">
        <v>0</v>
      </c>
      <c r="I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24" customFormat="1" ht="17.100000000000001" customHeight="1" x14ac:dyDescent="0.2">
      <c r="A91" s="50"/>
      <c r="B91" s="228"/>
      <c r="C91" s="170" t="s">
        <v>85</v>
      </c>
      <c r="D91" s="172"/>
      <c r="E91" s="173" t="s">
        <v>19</v>
      </c>
      <c r="F91" s="174">
        <f>F92</f>
        <v>2500</v>
      </c>
      <c r="G91" s="174">
        <f t="shared" ref="G91:H91" si="24">G92</f>
        <v>0</v>
      </c>
      <c r="H91" s="174">
        <f t="shared" si="24"/>
        <v>2500</v>
      </c>
      <c r="I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24" customFormat="1" ht="17.100000000000001" customHeight="1" x14ac:dyDescent="0.2">
      <c r="A92" s="50"/>
      <c r="B92" s="228"/>
      <c r="C92" s="230"/>
      <c r="D92" s="20" t="s">
        <v>64</v>
      </c>
      <c r="E92" s="75" t="s">
        <v>90</v>
      </c>
      <c r="F92" s="200">
        <v>2500</v>
      </c>
      <c r="G92" s="200"/>
      <c r="H92" s="201">
        <f>F92+G92</f>
        <v>2500</v>
      </c>
      <c r="I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24" customFormat="1" ht="26.25" hidden="1" customHeight="1" x14ac:dyDescent="0.2">
      <c r="A93" s="50"/>
      <c r="B93" s="229"/>
      <c r="C93" s="231"/>
      <c r="D93" s="20" t="s">
        <v>59</v>
      </c>
      <c r="E93" s="75" t="s">
        <v>94</v>
      </c>
      <c r="F93" s="158"/>
      <c r="G93" s="158"/>
      <c r="H93" s="76">
        <v>0</v>
      </c>
      <c r="I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3" s="24" customFormat="1" ht="17.100000000000001" customHeight="1" x14ac:dyDescent="0.2">
      <c r="A94" s="33"/>
      <c r="B94" s="101" t="s">
        <v>35</v>
      </c>
      <c r="C94" s="117"/>
      <c r="D94" s="102"/>
      <c r="E94" s="103" t="s">
        <v>95</v>
      </c>
      <c r="F94" s="159">
        <f>F95+F98</f>
        <v>6800</v>
      </c>
      <c r="G94" s="159">
        <f t="shared" ref="G94:H94" si="25">G95+G98</f>
        <v>0</v>
      </c>
      <c r="H94" s="159">
        <f t="shared" si="25"/>
        <v>6800</v>
      </c>
      <c r="I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</row>
    <row r="95" spans="1:253" s="24" customFormat="1" ht="17.100000000000001" customHeight="1" x14ac:dyDescent="0.2">
      <c r="A95" s="96"/>
      <c r="B95" s="115"/>
      <c r="C95" s="175" t="s">
        <v>50</v>
      </c>
      <c r="D95" s="102"/>
      <c r="E95" s="129" t="s">
        <v>17</v>
      </c>
      <c r="F95" s="162">
        <f>F96+F97</f>
        <v>6800</v>
      </c>
      <c r="G95" s="162">
        <f t="shared" ref="G95:H95" si="26">G96+G97</f>
        <v>0</v>
      </c>
      <c r="H95" s="162">
        <f t="shared" si="26"/>
        <v>6800</v>
      </c>
      <c r="I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</row>
    <row r="96" spans="1:253" s="24" customFormat="1" ht="17.100000000000001" customHeight="1" x14ac:dyDescent="0.2">
      <c r="A96" s="96"/>
      <c r="B96" s="115"/>
      <c r="C96" s="118"/>
      <c r="D96" s="119" t="s">
        <v>60</v>
      </c>
      <c r="E96" s="120" t="s">
        <v>96</v>
      </c>
      <c r="F96" s="160">
        <v>1800</v>
      </c>
      <c r="G96" s="160"/>
      <c r="H96" s="188">
        <f>F96+G96</f>
        <v>1800</v>
      </c>
      <c r="I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</row>
    <row r="97" spans="1:253" s="24" customFormat="1" ht="17.100000000000001" customHeight="1" x14ac:dyDescent="0.2">
      <c r="A97" s="96"/>
      <c r="B97" s="115"/>
      <c r="C97" s="116"/>
      <c r="D97" s="119" t="s">
        <v>55</v>
      </c>
      <c r="E97" s="120" t="s">
        <v>96</v>
      </c>
      <c r="F97" s="160">
        <v>5000</v>
      </c>
      <c r="G97" s="160"/>
      <c r="H97" s="188">
        <f>F97+G97</f>
        <v>5000</v>
      </c>
      <c r="I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</row>
    <row r="98" spans="1:253" s="24" customFormat="1" ht="17.100000000000001" customHeight="1" x14ac:dyDescent="0.2">
      <c r="A98" s="34"/>
      <c r="B98" s="77"/>
      <c r="C98" s="176" t="s">
        <v>41</v>
      </c>
      <c r="D98" s="177"/>
      <c r="E98" s="129" t="s">
        <v>18</v>
      </c>
      <c r="F98" s="162">
        <f>F100</f>
        <v>0</v>
      </c>
      <c r="G98" s="162">
        <f t="shared" ref="G98:H98" si="27">G100</f>
        <v>0</v>
      </c>
      <c r="H98" s="162">
        <f t="shared" si="27"/>
        <v>0</v>
      </c>
      <c r="I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253" s="24" customFormat="1" ht="17.100000000000001" hidden="1" customHeight="1" x14ac:dyDescent="0.2">
      <c r="A99" s="38"/>
      <c r="B99" s="38"/>
      <c r="C99" s="79"/>
      <c r="D99" s="40" t="s">
        <v>55</v>
      </c>
      <c r="E99" s="41" t="s">
        <v>96</v>
      </c>
      <c r="F99" s="145"/>
      <c r="G99" s="145"/>
      <c r="H99" s="42">
        <v>0</v>
      </c>
      <c r="I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</row>
    <row r="100" spans="1:253" s="24" customFormat="1" ht="17.100000000000001" customHeight="1" x14ac:dyDescent="0.2">
      <c r="A100" s="38"/>
      <c r="B100" s="38"/>
      <c r="C100" s="79"/>
      <c r="D100" s="40" t="s">
        <v>62</v>
      </c>
      <c r="E100" s="41" t="s">
        <v>97</v>
      </c>
      <c r="F100" s="145">
        <v>0</v>
      </c>
      <c r="G100" s="145"/>
      <c r="H100" s="187">
        <f>F100+G100</f>
        <v>0</v>
      </c>
      <c r="I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</row>
    <row r="101" spans="1:253" s="24" customFormat="1" ht="17.100000000000001" customHeight="1" x14ac:dyDescent="0.2">
      <c r="A101" s="97"/>
      <c r="B101" s="122" t="s">
        <v>154</v>
      </c>
      <c r="C101" s="121"/>
      <c r="D101" s="123"/>
      <c r="E101" s="124" t="s">
        <v>172</v>
      </c>
      <c r="F101" s="161">
        <f t="shared" ref="F101:H102" si="28">F102</f>
        <v>0</v>
      </c>
      <c r="G101" s="161">
        <f t="shared" si="28"/>
        <v>0</v>
      </c>
      <c r="H101" s="161">
        <f t="shared" si="28"/>
        <v>0</v>
      </c>
      <c r="I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</row>
    <row r="102" spans="1:253" s="24" customFormat="1" ht="17.100000000000001" customHeight="1" x14ac:dyDescent="0.2">
      <c r="A102" s="38"/>
      <c r="B102" s="97"/>
      <c r="C102" s="122" t="s">
        <v>41</v>
      </c>
      <c r="D102" s="178"/>
      <c r="E102" s="129" t="s">
        <v>18</v>
      </c>
      <c r="F102" s="162">
        <f t="shared" si="28"/>
        <v>0</v>
      </c>
      <c r="G102" s="162">
        <f t="shared" si="28"/>
        <v>0</v>
      </c>
      <c r="H102" s="162">
        <f t="shared" si="28"/>
        <v>0</v>
      </c>
      <c r="I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</row>
    <row r="103" spans="1:253" s="24" customFormat="1" ht="17.100000000000001" customHeight="1" x14ac:dyDescent="0.2">
      <c r="A103" s="38"/>
      <c r="B103" s="38"/>
      <c r="C103" s="79"/>
      <c r="D103" s="40" t="s">
        <v>62</v>
      </c>
      <c r="E103" s="41" t="s">
        <v>173</v>
      </c>
      <c r="F103" s="145">
        <v>0</v>
      </c>
      <c r="G103" s="145"/>
      <c r="H103" s="187">
        <f>F103+G103</f>
        <v>0</v>
      </c>
      <c r="I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</row>
    <row r="104" spans="1:253" s="24" customFormat="1" ht="17.100000000000001" customHeight="1" x14ac:dyDescent="0.2">
      <c r="A104" s="97"/>
      <c r="B104" s="122" t="s">
        <v>151</v>
      </c>
      <c r="C104" s="125"/>
      <c r="D104" s="123"/>
      <c r="E104" s="124" t="s">
        <v>32</v>
      </c>
      <c r="F104" s="161">
        <f t="shared" ref="F104:H105" si="29">F105</f>
        <v>1000</v>
      </c>
      <c r="G104" s="161">
        <f t="shared" si="29"/>
        <v>0</v>
      </c>
      <c r="H104" s="161">
        <f t="shared" si="29"/>
        <v>1000</v>
      </c>
      <c r="I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</row>
    <row r="105" spans="1:253" s="24" customFormat="1" ht="17.100000000000001" customHeight="1" x14ac:dyDescent="0.2">
      <c r="A105" s="38"/>
      <c r="B105" s="97"/>
      <c r="C105" s="122" t="s">
        <v>50</v>
      </c>
      <c r="D105" s="178"/>
      <c r="E105" s="129" t="s">
        <v>17</v>
      </c>
      <c r="F105" s="162">
        <f t="shared" si="29"/>
        <v>1000</v>
      </c>
      <c r="G105" s="162">
        <f t="shared" si="29"/>
        <v>0</v>
      </c>
      <c r="H105" s="162">
        <f t="shared" si="29"/>
        <v>1000</v>
      </c>
      <c r="I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</row>
    <row r="106" spans="1:253" s="24" customFormat="1" ht="17.100000000000001" customHeight="1" x14ac:dyDescent="0.2">
      <c r="A106" s="38"/>
      <c r="B106" s="38"/>
      <c r="C106" s="79"/>
      <c r="D106" s="40" t="s">
        <v>46</v>
      </c>
      <c r="E106" s="41" t="s">
        <v>174</v>
      </c>
      <c r="F106" s="145">
        <v>1000</v>
      </c>
      <c r="G106" s="145"/>
      <c r="H106" s="187">
        <f>F106+G106</f>
        <v>1000</v>
      </c>
      <c r="I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</row>
    <row r="107" spans="1:253" s="13" customFormat="1" ht="17.100000000000001" customHeight="1" x14ac:dyDescent="0.2">
      <c r="A107" s="30" t="s">
        <v>98</v>
      </c>
      <c r="B107" s="30"/>
      <c r="C107" s="30"/>
      <c r="D107" s="30"/>
      <c r="E107" s="32" t="s">
        <v>25</v>
      </c>
      <c r="F107" s="142">
        <f>F113+F159+F162</f>
        <v>235442.44</v>
      </c>
      <c r="G107" s="142">
        <f t="shared" ref="G107:H107" si="30">G113+G159+G162</f>
        <v>0</v>
      </c>
      <c r="H107" s="142">
        <f t="shared" si="30"/>
        <v>235442.44</v>
      </c>
      <c r="I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s="13" customFormat="1" ht="17.100000000000001" hidden="1" customHeight="1" x14ac:dyDescent="0.2">
      <c r="A108" s="33"/>
      <c r="B108" s="100" t="s">
        <v>99</v>
      </c>
      <c r="C108" s="98"/>
      <c r="D108" s="98"/>
      <c r="E108" s="99" t="s">
        <v>33</v>
      </c>
      <c r="F108" s="151"/>
      <c r="G108" s="151"/>
      <c r="H108" s="80">
        <f>H109+H111</f>
        <v>0</v>
      </c>
      <c r="I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17.100000000000001" hidden="1" customHeight="1" x14ac:dyDescent="0.2">
      <c r="A109" s="210"/>
      <c r="B109" s="211"/>
      <c r="C109" s="35" t="s">
        <v>50</v>
      </c>
      <c r="D109" s="35"/>
      <c r="E109" s="36" t="s">
        <v>17</v>
      </c>
      <c r="F109" s="144"/>
      <c r="G109" s="144"/>
      <c r="H109" s="80">
        <f>H110</f>
        <v>0</v>
      </c>
      <c r="I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17.100000000000001" hidden="1" customHeight="1" x14ac:dyDescent="0.2">
      <c r="A110" s="210"/>
      <c r="B110" s="212"/>
      <c r="C110" s="66"/>
      <c r="D110" s="81" t="s">
        <v>67</v>
      </c>
      <c r="E110" s="59" t="s">
        <v>100</v>
      </c>
      <c r="F110" s="152"/>
      <c r="G110" s="152"/>
      <c r="H110" s="67">
        <v>0</v>
      </c>
      <c r="I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24" customFormat="1" ht="17.100000000000001" hidden="1" customHeight="1" x14ac:dyDescent="0.2">
      <c r="A111" s="210"/>
      <c r="B111" s="212"/>
      <c r="C111" s="16" t="s">
        <v>41</v>
      </c>
      <c r="D111" s="78"/>
      <c r="E111" s="36" t="s">
        <v>18</v>
      </c>
      <c r="F111" s="144"/>
      <c r="G111" s="144"/>
      <c r="H111" s="37">
        <f>H112</f>
        <v>0</v>
      </c>
      <c r="I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</row>
    <row r="112" spans="1:253" s="24" customFormat="1" ht="17.100000000000001" hidden="1" customHeight="1" x14ac:dyDescent="0.2">
      <c r="A112" s="210"/>
      <c r="B112" s="38"/>
      <c r="C112" s="79"/>
      <c r="D112" s="40" t="s">
        <v>67</v>
      </c>
      <c r="E112" s="59" t="s">
        <v>100</v>
      </c>
      <c r="F112" s="152"/>
      <c r="G112" s="152"/>
      <c r="H112" s="42">
        <v>0</v>
      </c>
      <c r="I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</row>
    <row r="113" spans="1:253" s="13" customFormat="1" ht="17.100000000000001" customHeight="1" x14ac:dyDescent="0.2">
      <c r="A113" s="210"/>
      <c r="B113" s="100" t="s">
        <v>101</v>
      </c>
      <c r="C113" s="98"/>
      <c r="D113" s="98"/>
      <c r="E113" s="99" t="s">
        <v>26</v>
      </c>
      <c r="F113" s="151">
        <f>F118+F123+F139+F142+F155+F157</f>
        <v>157557.29999999999</v>
      </c>
      <c r="G113" s="151">
        <f t="shared" ref="G113:H113" si="31">G118+G123+G139+G142+G155+G157</f>
        <v>0</v>
      </c>
      <c r="H113" s="151">
        <f t="shared" si="31"/>
        <v>157557.29999999999</v>
      </c>
      <c r="I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17.100000000000001" hidden="1" customHeight="1" x14ac:dyDescent="0.2">
      <c r="A114" s="34"/>
      <c r="B114" s="34"/>
      <c r="C114" s="35" t="s">
        <v>102</v>
      </c>
      <c r="D114" s="35"/>
      <c r="E114" s="36" t="s">
        <v>15</v>
      </c>
      <c r="F114" s="144"/>
      <c r="G114" s="144"/>
      <c r="H114" s="37">
        <f>SUM(H115:H115)</f>
        <v>0</v>
      </c>
      <c r="I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24" customFormat="1" ht="17.100000000000001" hidden="1" customHeight="1" x14ac:dyDescent="0.2">
      <c r="A115" s="38"/>
      <c r="B115" s="38"/>
      <c r="C115" s="64"/>
      <c r="D115" s="43" t="s">
        <v>103</v>
      </c>
      <c r="E115" s="29" t="s">
        <v>104</v>
      </c>
      <c r="F115" s="146"/>
      <c r="G115" s="146"/>
      <c r="H115" s="44">
        <v>0</v>
      </c>
      <c r="I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253" s="24" customFormat="1" ht="17.100000000000001" hidden="1" customHeight="1" x14ac:dyDescent="0.2">
      <c r="A116" s="38"/>
      <c r="B116" s="38"/>
      <c r="C116" s="35" t="s">
        <v>105</v>
      </c>
      <c r="D116" s="35"/>
      <c r="E116" s="36" t="s">
        <v>16</v>
      </c>
      <c r="F116" s="144"/>
      <c r="G116" s="144"/>
      <c r="H116" s="37">
        <f>SUM(H117:H117)</f>
        <v>0</v>
      </c>
      <c r="I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</row>
    <row r="117" spans="1:253" s="24" customFormat="1" ht="17.100000000000001" hidden="1" customHeight="1" x14ac:dyDescent="0.2">
      <c r="A117" s="38"/>
      <c r="B117" s="38"/>
      <c r="C117" s="64"/>
      <c r="D117" s="43" t="s">
        <v>103</v>
      </c>
      <c r="E117" s="29" t="s">
        <v>104</v>
      </c>
      <c r="F117" s="146"/>
      <c r="G117" s="146"/>
      <c r="H117" s="44"/>
      <c r="I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</row>
    <row r="118" spans="1:253" s="24" customFormat="1" ht="17.100000000000001" customHeight="1" x14ac:dyDescent="0.2">
      <c r="A118" s="38"/>
      <c r="B118" s="38"/>
      <c r="C118" s="127" t="s">
        <v>85</v>
      </c>
      <c r="D118" s="127"/>
      <c r="E118" s="179" t="s">
        <v>19</v>
      </c>
      <c r="F118" s="180">
        <f>F119+F120+F121+F122</f>
        <v>13911.5</v>
      </c>
      <c r="G118" s="180">
        <f t="shared" ref="G118:H118" si="32">G119+G120+G121+G122</f>
        <v>0</v>
      </c>
      <c r="H118" s="180">
        <f t="shared" si="32"/>
        <v>13911.5</v>
      </c>
      <c r="I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</row>
    <row r="119" spans="1:253" s="24" customFormat="1" ht="17.100000000000001" customHeight="1" x14ac:dyDescent="0.2">
      <c r="A119" s="38"/>
      <c r="B119" s="38"/>
      <c r="C119" s="64"/>
      <c r="D119" s="43" t="s">
        <v>103</v>
      </c>
      <c r="E119" s="29" t="s">
        <v>106</v>
      </c>
      <c r="F119" s="146">
        <v>4711.5</v>
      </c>
      <c r="G119" s="146"/>
      <c r="H119" s="185">
        <f>F119+G119</f>
        <v>4711.5</v>
      </c>
      <c r="I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</row>
    <row r="120" spans="1:253" s="24" customFormat="1" ht="17.100000000000001" customHeight="1" x14ac:dyDescent="0.2">
      <c r="A120" s="38"/>
      <c r="B120" s="38"/>
      <c r="C120" s="64"/>
      <c r="D120" s="43" t="s">
        <v>66</v>
      </c>
      <c r="E120" s="29" t="s">
        <v>175</v>
      </c>
      <c r="F120" s="146">
        <v>2000</v>
      </c>
      <c r="G120" s="146"/>
      <c r="H120" s="185">
        <f t="shared" ref="H120:H122" si="33">F120+G120</f>
        <v>2000</v>
      </c>
      <c r="I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</row>
    <row r="121" spans="1:253" s="24" customFormat="1" ht="17.100000000000001" customHeight="1" x14ac:dyDescent="0.2">
      <c r="A121" s="38"/>
      <c r="B121" s="38"/>
      <c r="C121" s="39"/>
      <c r="D121" s="43" t="s">
        <v>73</v>
      </c>
      <c r="E121" s="29" t="s">
        <v>176</v>
      </c>
      <c r="F121" s="146">
        <v>1700</v>
      </c>
      <c r="G121" s="146"/>
      <c r="H121" s="185">
        <f t="shared" si="33"/>
        <v>1700</v>
      </c>
      <c r="I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</row>
    <row r="122" spans="1:253" s="24" customFormat="1" ht="17.100000000000001" customHeight="1" x14ac:dyDescent="0.2">
      <c r="A122" s="38"/>
      <c r="B122" s="38"/>
      <c r="C122" s="39"/>
      <c r="D122" s="43" t="s">
        <v>59</v>
      </c>
      <c r="E122" s="29" t="s">
        <v>177</v>
      </c>
      <c r="F122" s="146">
        <v>5500</v>
      </c>
      <c r="G122" s="146"/>
      <c r="H122" s="185">
        <f t="shared" si="33"/>
        <v>5500</v>
      </c>
      <c r="I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</row>
    <row r="123" spans="1:253" s="24" customFormat="1" ht="17.100000000000001" customHeight="1" x14ac:dyDescent="0.2">
      <c r="A123" s="38"/>
      <c r="B123" s="38"/>
      <c r="C123" s="127" t="s">
        <v>50</v>
      </c>
      <c r="D123" s="127"/>
      <c r="E123" s="129" t="s">
        <v>17</v>
      </c>
      <c r="F123" s="162">
        <f>F124+F125+F126+F127+F128+F129+F131+F132+F133+F135+F136+F137+F138</f>
        <v>93995.839999999982</v>
      </c>
      <c r="G123" s="162">
        <f t="shared" ref="G123:H123" si="34">G124+G125+G126+G127+G128+G129+G131+G132+G133+G135+G136+G137+G138</f>
        <v>0</v>
      </c>
      <c r="H123" s="162">
        <f t="shared" si="34"/>
        <v>93995.839999999982</v>
      </c>
      <c r="I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</row>
    <row r="124" spans="1:253" s="24" customFormat="1" ht="17.100000000000001" customHeight="1" x14ac:dyDescent="0.2">
      <c r="A124" s="38"/>
      <c r="B124" s="38"/>
      <c r="C124" s="64"/>
      <c r="D124" s="40" t="s">
        <v>42</v>
      </c>
      <c r="E124" s="41" t="s">
        <v>107</v>
      </c>
      <c r="F124" s="145">
        <v>12000</v>
      </c>
      <c r="G124" s="145"/>
      <c r="H124" s="187">
        <f>F124+G124</f>
        <v>12000</v>
      </c>
      <c r="I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</row>
    <row r="125" spans="1:253" s="24" customFormat="1" ht="17.100000000000001" customHeight="1" x14ac:dyDescent="0.2">
      <c r="A125" s="38"/>
      <c r="B125" s="38"/>
      <c r="C125" s="64"/>
      <c r="D125" s="40" t="s">
        <v>44</v>
      </c>
      <c r="E125" s="41" t="s">
        <v>107</v>
      </c>
      <c r="F125" s="145">
        <v>1000</v>
      </c>
      <c r="G125" s="145"/>
      <c r="H125" s="187">
        <f t="shared" ref="H125:H138" si="35">F125+G125</f>
        <v>1000</v>
      </c>
      <c r="I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</row>
    <row r="126" spans="1:253" s="24" customFormat="1" ht="17.100000000000001" customHeight="1" x14ac:dyDescent="0.2">
      <c r="A126" s="38"/>
      <c r="B126" s="38"/>
      <c r="C126" s="39"/>
      <c r="D126" s="40" t="s">
        <v>46</v>
      </c>
      <c r="E126" s="41" t="s">
        <v>108</v>
      </c>
      <c r="F126" s="145">
        <v>983.72</v>
      </c>
      <c r="G126" s="145"/>
      <c r="H126" s="187">
        <f t="shared" si="35"/>
        <v>983.72</v>
      </c>
      <c r="I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</row>
    <row r="127" spans="1:253" s="24" customFormat="1" ht="22.5" x14ac:dyDescent="0.2">
      <c r="A127" s="38"/>
      <c r="B127" s="38"/>
      <c r="C127" s="39"/>
      <c r="D127" s="40" t="s">
        <v>60</v>
      </c>
      <c r="E127" s="41" t="s">
        <v>109</v>
      </c>
      <c r="F127" s="145">
        <v>6817.86</v>
      </c>
      <c r="G127" s="145"/>
      <c r="H127" s="187">
        <f t="shared" si="35"/>
        <v>6817.86</v>
      </c>
      <c r="I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</row>
    <row r="128" spans="1:253" s="24" customFormat="1" ht="23.25" customHeight="1" x14ac:dyDescent="0.2">
      <c r="A128" s="38"/>
      <c r="B128" s="38"/>
      <c r="C128" s="39"/>
      <c r="D128" s="40" t="s">
        <v>54</v>
      </c>
      <c r="E128" s="41" t="s">
        <v>110</v>
      </c>
      <c r="F128" s="145">
        <v>2500</v>
      </c>
      <c r="G128" s="145"/>
      <c r="H128" s="187">
        <f t="shared" si="35"/>
        <v>2500</v>
      </c>
      <c r="I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</row>
    <row r="129" spans="1:253" s="24" customFormat="1" ht="22.5" x14ac:dyDescent="0.2">
      <c r="A129" s="38"/>
      <c r="B129" s="38"/>
      <c r="C129" s="39"/>
      <c r="D129" s="43" t="s">
        <v>55</v>
      </c>
      <c r="E129" s="29" t="s">
        <v>111</v>
      </c>
      <c r="F129" s="146">
        <v>10900.87</v>
      </c>
      <c r="G129" s="146"/>
      <c r="H129" s="187">
        <f t="shared" si="35"/>
        <v>10900.87</v>
      </c>
      <c r="I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</row>
    <row r="130" spans="1:253" s="24" customFormat="1" ht="17.100000000000001" hidden="1" customHeight="1" x14ac:dyDescent="0.2">
      <c r="A130" s="38"/>
      <c r="B130" s="38"/>
      <c r="C130" s="39"/>
      <c r="D130" s="40" t="s">
        <v>72</v>
      </c>
      <c r="E130" s="41" t="s">
        <v>112</v>
      </c>
      <c r="F130" s="145"/>
      <c r="G130" s="145"/>
      <c r="H130" s="187">
        <f t="shared" si="35"/>
        <v>0</v>
      </c>
      <c r="I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</row>
    <row r="131" spans="1:253" s="24" customFormat="1" ht="18" customHeight="1" x14ac:dyDescent="0.2">
      <c r="A131" s="38"/>
      <c r="B131" s="38"/>
      <c r="C131" s="39"/>
      <c r="D131" s="43" t="s">
        <v>56</v>
      </c>
      <c r="E131" s="29" t="s">
        <v>178</v>
      </c>
      <c r="F131" s="146">
        <v>7400</v>
      </c>
      <c r="G131" s="146"/>
      <c r="H131" s="187">
        <f t="shared" si="35"/>
        <v>7400</v>
      </c>
      <c r="I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</row>
    <row r="132" spans="1:253" s="24" customFormat="1" x14ac:dyDescent="0.2">
      <c r="A132" s="38"/>
      <c r="B132" s="38"/>
      <c r="C132" s="39"/>
      <c r="D132" s="43" t="s">
        <v>62</v>
      </c>
      <c r="E132" s="29" t="s">
        <v>113</v>
      </c>
      <c r="F132" s="146">
        <v>6330.38</v>
      </c>
      <c r="G132" s="146"/>
      <c r="H132" s="187">
        <f t="shared" si="35"/>
        <v>6330.38</v>
      </c>
      <c r="I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</row>
    <row r="133" spans="1:253" s="24" customFormat="1" x14ac:dyDescent="0.2">
      <c r="A133" s="38"/>
      <c r="B133" s="38"/>
      <c r="C133" s="39"/>
      <c r="D133" s="43" t="s">
        <v>67</v>
      </c>
      <c r="E133" s="29" t="s">
        <v>179</v>
      </c>
      <c r="F133" s="146">
        <v>12800</v>
      </c>
      <c r="G133" s="146"/>
      <c r="H133" s="187">
        <f t="shared" si="35"/>
        <v>12800</v>
      </c>
      <c r="I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</row>
    <row r="134" spans="1:253" s="24" customFormat="1" ht="17.100000000000001" hidden="1" customHeight="1" x14ac:dyDescent="0.2">
      <c r="A134" s="38"/>
      <c r="B134" s="38"/>
      <c r="C134" s="39"/>
      <c r="D134" s="43" t="s">
        <v>66</v>
      </c>
      <c r="E134" s="29" t="s">
        <v>114</v>
      </c>
      <c r="F134" s="146"/>
      <c r="G134" s="146"/>
      <c r="H134" s="187">
        <f t="shared" si="35"/>
        <v>0</v>
      </c>
      <c r="I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</row>
    <row r="135" spans="1:253" s="24" customFormat="1" x14ac:dyDescent="0.2">
      <c r="A135" s="38"/>
      <c r="B135" s="38"/>
      <c r="C135" s="39"/>
      <c r="D135" s="43" t="s">
        <v>66</v>
      </c>
      <c r="E135" s="29" t="s">
        <v>180</v>
      </c>
      <c r="F135" s="146">
        <v>12000</v>
      </c>
      <c r="G135" s="146"/>
      <c r="H135" s="187">
        <f t="shared" si="35"/>
        <v>12000</v>
      </c>
      <c r="I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</row>
    <row r="136" spans="1:253" s="24" customFormat="1" x14ac:dyDescent="0.2">
      <c r="A136" s="38"/>
      <c r="B136" s="38"/>
      <c r="C136" s="39"/>
      <c r="D136" s="43" t="s">
        <v>73</v>
      </c>
      <c r="E136" s="29" t="s">
        <v>176</v>
      </c>
      <c r="F136" s="146">
        <v>503.01</v>
      </c>
      <c r="G136" s="146"/>
      <c r="H136" s="187">
        <f t="shared" si="35"/>
        <v>503.01</v>
      </c>
      <c r="I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</row>
    <row r="137" spans="1:253" s="24" customFormat="1" x14ac:dyDescent="0.2">
      <c r="A137" s="38"/>
      <c r="B137" s="38"/>
      <c r="C137" s="39"/>
      <c r="D137" s="43" t="s">
        <v>59</v>
      </c>
      <c r="E137" s="29" t="s">
        <v>215</v>
      </c>
      <c r="F137" s="146">
        <v>10500</v>
      </c>
      <c r="G137" s="146"/>
      <c r="H137" s="187">
        <f t="shared" si="35"/>
        <v>10500</v>
      </c>
      <c r="I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</row>
    <row r="138" spans="1:253" s="24" customFormat="1" x14ac:dyDescent="0.2">
      <c r="A138" s="38"/>
      <c r="B138" s="38"/>
      <c r="C138" s="39"/>
      <c r="D138" s="43" t="s">
        <v>92</v>
      </c>
      <c r="E138" s="29" t="s">
        <v>115</v>
      </c>
      <c r="F138" s="146">
        <v>10260</v>
      </c>
      <c r="G138" s="146"/>
      <c r="H138" s="187">
        <f t="shared" si="35"/>
        <v>10260</v>
      </c>
      <c r="I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</row>
    <row r="139" spans="1:253" s="24" customFormat="1" ht="17.100000000000001" customHeight="1" x14ac:dyDescent="0.2">
      <c r="A139" s="38"/>
      <c r="B139" s="38"/>
      <c r="C139" s="127" t="s">
        <v>116</v>
      </c>
      <c r="D139" s="127"/>
      <c r="E139" s="129" t="s">
        <v>20</v>
      </c>
      <c r="F139" s="162">
        <f>F140</f>
        <v>1000</v>
      </c>
      <c r="G139" s="162">
        <f t="shared" ref="G139:H139" si="36">G140</f>
        <v>0</v>
      </c>
      <c r="H139" s="162">
        <f t="shared" si="36"/>
        <v>1000</v>
      </c>
      <c r="I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</row>
    <row r="140" spans="1:253" s="24" customFormat="1" ht="17.100000000000001" customHeight="1" x14ac:dyDescent="0.2">
      <c r="A140" s="38"/>
      <c r="B140" s="38"/>
      <c r="C140" s="217"/>
      <c r="D140" s="40" t="s">
        <v>54</v>
      </c>
      <c r="E140" s="41" t="s">
        <v>117</v>
      </c>
      <c r="F140" s="145">
        <v>1000</v>
      </c>
      <c r="G140" s="145"/>
      <c r="H140" s="187">
        <f>F140+G140</f>
        <v>1000</v>
      </c>
      <c r="I140" s="82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</row>
    <row r="141" spans="1:253" s="24" customFormat="1" ht="17.100000000000001" hidden="1" customHeight="1" x14ac:dyDescent="0.2">
      <c r="A141" s="38"/>
      <c r="B141" s="38"/>
      <c r="C141" s="218"/>
      <c r="D141" s="40" t="s">
        <v>72</v>
      </c>
      <c r="E141" s="41" t="s">
        <v>118</v>
      </c>
      <c r="F141" s="145"/>
      <c r="G141" s="145"/>
      <c r="H141" s="42"/>
      <c r="I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</row>
    <row r="142" spans="1:253" s="24" customFormat="1" ht="17.100000000000001" customHeight="1" x14ac:dyDescent="0.2">
      <c r="A142" s="38"/>
      <c r="B142" s="38"/>
      <c r="C142" s="127" t="s">
        <v>41</v>
      </c>
      <c r="D142" s="127"/>
      <c r="E142" s="129" t="s">
        <v>18</v>
      </c>
      <c r="F142" s="162">
        <f>F143+F144+F145+F147+F149+F146+F150</f>
        <v>44469.16</v>
      </c>
      <c r="G142" s="162">
        <f t="shared" ref="G142:H142" si="37">G143+G144+G145+G147+G149+G146+G150</f>
        <v>0</v>
      </c>
      <c r="H142" s="162">
        <f t="shared" si="37"/>
        <v>44469.16</v>
      </c>
      <c r="I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pans="1:253" s="24" customFormat="1" ht="33.75" x14ac:dyDescent="0.2">
      <c r="A143" s="38"/>
      <c r="B143" s="38"/>
      <c r="C143" s="39"/>
      <c r="D143" s="40" t="s">
        <v>46</v>
      </c>
      <c r="E143" s="41" t="s">
        <v>216</v>
      </c>
      <c r="F143" s="145">
        <v>29511</v>
      </c>
      <c r="G143" s="145"/>
      <c r="H143" s="187">
        <f>F143+G143</f>
        <v>29511</v>
      </c>
      <c r="I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</row>
    <row r="144" spans="1:253" s="24" customFormat="1" x14ac:dyDescent="0.2">
      <c r="A144" s="38"/>
      <c r="B144" s="38"/>
      <c r="C144" s="39"/>
      <c r="D144" s="40" t="s">
        <v>60</v>
      </c>
      <c r="E144" s="41" t="s">
        <v>181</v>
      </c>
      <c r="F144" s="145">
        <v>3000</v>
      </c>
      <c r="G144" s="145"/>
      <c r="H144" s="187">
        <f t="shared" ref="H144:H148" si="38">F144+G144</f>
        <v>3000</v>
      </c>
      <c r="I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</row>
    <row r="145" spans="1:253" s="24" customFormat="1" x14ac:dyDescent="0.2">
      <c r="A145" s="38"/>
      <c r="B145" s="38"/>
      <c r="C145" s="39"/>
      <c r="D145" s="40" t="s">
        <v>62</v>
      </c>
      <c r="E145" s="41" t="s">
        <v>182</v>
      </c>
      <c r="F145" s="145">
        <v>388.8</v>
      </c>
      <c r="G145" s="145"/>
      <c r="H145" s="187">
        <f t="shared" si="38"/>
        <v>388.8</v>
      </c>
      <c r="I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</row>
    <row r="146" spans="1:253" s="24" customFormat="1" x14ac:dyDescent="0.2">
      <c r="A146" s="169"/>
      <c r="B146" s="169"/>
      <c r="C146" s="39"/>
      <c r="D146" s="40" t="s">
        <v>67</v>
      </c>
      <c r="E146" s="203" t="s">
        <v>222</v>
      </c>
      <c r="F146" s="145">
        <v>310.69</v>
      </c>
      <c r="G146" s="145"/>
      <c r="H146" s="187">
        <f>F146+G146</f>
        <v>310.69</v>
      </c>
      <c r="I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</row>
    <row r="147" spans="1:253" s="24" customFormat="1" x14ac:dyDescent="0.2">
      <c r="A147" s="38"/>
      <c r="B147" s="38"/>
      <c r="C147" s="39"/>
      <c r="D147" s="40" t="s">
        <v>59</v>
      </c>
      <c r="E147" s="41" t="s">
        <v>176</v>
      </c>
      <c r="F147" s="145">
        <v>400</v>
      </c>
      <c r="G147" s="145"/>
      <c r="H147" s="187">
        <f t="shared" si="38"/>
        <v>400</v>
      </c>
      <c r="I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</row>
    <row r="148" spans="1:253" s="24" customFormat="1" ht="22.5" hidden="1" x14ac:dyDescent="0.2">
      <c r="A148" s="38"/>
      <c r="B148" s="38"/>
      <c r="C148" s="39"/>
      <c r="D148" s="43" t="s">
        <v>54</v>
      </c>
      <c r="E148" s="41" t="s">
        <v>119</v>
      </c>
      <c r="F148" s="145"/>
      <c r="G148" s="145"/>
      <c r="H148" s="187">
        <f t="shared" si="38"/>
        <v>0</v>
      </c>
      <c r="I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</row>
    <row r="149" spans="1:253" s="24" customFormat="1" x14ac:dyDescent="0.2">
      <c r="A149" s="38"/>
      <c r="B149" s="38"/>
      <c r="C149" s="39"/>
      <c r="D149" s="43" t="s">
        <v>92</v>
      </c>
      <c r="E149" s="41" t="s">
        <v>176</v>
      </c>
      <c r="F149" s="145">
        <v>240</v>
      </c>
      <c r="G149" s="145"/>
      <c r="H149" s="187">
        <f t="shared" ref="H149:H150" si="39">F149+G149</f>
        <v>240</v>
      </c>
      <c r="I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</row>
    <row r="150" spans="1:253" s="24" customFormat="1" ht="17.100000000000001" customHeight="1" x14ac:dyDescent="0.2">
      <c r="A150" s="38"/>
      <c r="B150" s="38"/>
      <c r="C150" s="39"/>
      <c r="D150" s="43" t="s">
        <v>72</v>
      </c>
      <c r="E150" s="29" t="s">
        <v>220</v>
      </c>
      <c r="F150" s="146">
        <v>10618.67</v>
      </c>
      <c r="G150" s="146"/>
      <c r="H150" s="187">
        <f t="shared" si="39"/>
        <v>10618.67</v>
      </c>
      <c r="I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</row>
    <row r="151" spans="1:253" s="24" customFormat="1" ht="17.100000000000001" hidden="1" customHeight="1" x14ac:dyDescent="0.2">
      <c r="A151" s="38"/>
      <c r="B151" s="38"/>
      <c r="C151" s="39"/>
      <c r="D151" s="43"/>
      <c r="E151" s="29"/>
      <c r="F151" s="146"/>
      <c r="G151" s="146"/>
      <c r="H151" s="44">
        <v>0</v>
      </c>
      <c r="I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</row>
    <row r="152" spans="1:253" s="24" customFormat="1" ht="17.100000000000001" hidden="1" customHeight="1" x14ac:dyDescent="0.2">
      <c r="A152" s="38"/>
      <c r="B152" s="38"/>
      <c r="C152" s="39"/>
      <c r="D152" s="43"/>
      <c r="E152" s="29"/>
      <c r="F152" s="146"/>
      <c r="G152" s="146"/>
      <c r="H152" s="44"/>
      <c r="I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</row>
    <row r="153" spans="1:253" s="24" customFormat="1" ht="22.5" hidden="1" customHeight="1" x14ac:dyDescent="0.2">
      <c r="A153" s="38"/>
      <c r="B153" s="38"/>
      <c r="C153" s="39"/>
      <c r="D153" s="43"/>
      <c r="E153" s="29"/>
      <c r="F153" s="146"/>
      <c r="G153" s="146"/>
      <c r="H153" s="44">
        <v>0</v>
      </c>
      <c r="I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</row>
    <row r="154" spans="1:253" s="24" customFormat="1" ht="17.100000000000001" hidden="1" customHeight="1" x14ac:dyDescent="0.2">
      <c r="A154" s="38"/>
      <c r="B154" s="38"/>
      <c r="C154" s="39"/>
      <c r="D154" s="43"/>
      <c r="E154" s="29"/>
      <c r="F154" s="146"/>
      <c r="G154" s="146"/>
      <c r="H154" s="44">
        <v>0</v>
      </c>
      <c r="I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</row>
    <row r="155" spans="1:253" s="24" customFormat="1" ht="17.100000000000001" customHeight="1" x14ac:dyDescent="0.2">
      <c r="A155" s="38"/>
      <c r="B155" s="38"/>
      <c r="C155" s="127" t="s">
        <v>121</v>
      </c>
      <c r="D155" s="127"/>
      <c r="E155" s="129" t="s">
        <v>122</v>
      </c>
      <c r="F155" s="162">
        <f>F156</f>
        <v>1180.8</v>
      </c>
      <c r="G155" s="162">
        <f t="shared" ref="G155:H155" si="40">G156</f>
        <v>0</v>
      </c>
      <c r="H155" s="162">
        <f t="shared" si="40"/>
        <v>1180.8</v>
      </c>
      <c r="I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</row>
    <row r="156" spans="1:253" s="24" customFormat="1" ht="17.100000000000001" customHeight="1" x14ac:dyDescent="0.2">
      <c r="A156" s="38"/>
      <c r="B156" s="38"/>
      <c r="C156" s="43"/>
      <c r="D156" s="43" t="s">
        <v>62</v>
      </c>
      <c r="E156" s="29" t="s">
        <v>120</v>
      </c>
      <c r="F156" s="146">
        <v>1180.8</v>
      </c>
      <c r="G156" s="146"/>
      <c r="H156" s="185">
        <f>F156+G156</f>
        <v>1180.8</v>
      </c>
      <c r="I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</row>
    <row r="157" spans="1:253" s="24" customFormat="1" ht="17.100000000000001" customHeight="1" x14ac:dyDescent="0.2">
      <c r="A157" s="38"/>
      <c r="B157" s="38"/>
      <c r="C157" s="127" t="s">
        <v>5</v>
      </c>
      <c r="D157" s="127"/>
      <c r="E157" s="36" t="s">
        <v>153</v>
      </c>
      <c r="F157" s="162">
        <f>F158</f>
        <v>3000</v>
      </c>
      <c r="G157" s="162">
        <f t="shared" ref="G157:H157" si="41">G158</f>
        <v>0</v>
      </c>
      <c r="H157" s="162">
        <f t="shared" si="41"/>
        <v>3000</v>
      </c>
      <c r="I157" s="12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</row>
    <row r="158" spans="1:253" s="24" customFormat="1" ht="17.100000000000001" customHeight="1" x14ac:dyDescent="0.2">
      <c r="A158" s="38"/>
      <c r="B158" s="38"/>
      <c r="C158" s="83"/>
      <c r="D158" s="40" t="s">
        <v>64</v>
      </c>
      <c r="E158" s="203" t="s">
        <v>223</v>
      </c>
      <c r="F158" s="145">
        <v>3000</v>
      </c>
      <c r="G158" s="145"/>
      <c r="H158" s="42">
        <f>F158+G158</f>
        <v>3000</v>
      </c>
      <c r="I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</row>
    <row r="159" spans="1:253" s="24" customFormat="1" ht="17.100000000000001" customHeight="1" x14ac:dyDescent="0.2">
      <c r="A159" s="84"/>
      <c r="B159" s="100" t="s">
        <v>123</v>
      </c>
      <c r="C159" s="98"/>
      <c r="D159" s="98"/>
      <c r="E159" s="99" t="s">
        <v>124</v>
      </c>
      <c r="F159" s="151">
        <f t="shared" ref="F159:H160" si="42">F160</f>
        <v>221.01</v>
      </c>
      <c r="G159" s="151">
        <f t="shared" si="42"/>
        <v>0</v>
      </c>
      <c r="H159" s="151">
        <f t="shared" si="42"/>
        <v>221.01</v>
      </c>
      <c r="I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</row>
    <row r="160" spans="1:253" s="24" customFormat="1" ht="17.100000000000001" customHeight="1" x14ac:dyDescent="0.2">
      <c r="A160" s="38"/>
      <c r="B160" s="38"/>
      <c r="C160" s="127" t="s">
        <v>50</v>
      </c>
      <c r="D160" s="127"/>
      <c r="E160" s="129" t="s">
        <v>17</v>
      </c>
      <c r="F160" s="162">
        <f t="shared" si="42"/>
        <v>221.01</v>
      </c>
      <c r="G160" s="162">
        <f t="shared" si="42"/>
        <v>0</v>
      </c>
      <c r="H160" s="162">
        <f t="shared" si="42"/>
        <v>221.01</v>
      </c>
      <c r="I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</row>
    <row r="161" spans="1:253" s="24" customFormat="1" ht="17.100000000000001" customHeight="1" x14ac:dyDescent="0.2">
      <c r="A161" s="38"/>
      <c r="B161" s="38"/>
      <c r="C161" s="85"/>
      <c r="D161" s="40" t="s">
        <v>64</v>
      </c>
      <c r="E161" s="41" t="s">
        <v>125</v>
      </c>
      <c r="F161" s="145">
        <v>221.01</v>
      </c>
      <c r="G161" s="145"/>
      <c r="H161" s="187">
        <f>F161+G161</f>
        <v>221.01</v>
      </c>
      <c r="I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</row>
    <row r="162" spans="1:253" s="24" customFormat="1" ht="17.100000000000001" customHeight="1" x14ac:dyDescent="0.2">
      <c r="A162" s="84"/>
      <c r="B162" s="100" t="s">
        <v>126</v>
      </c>
      <c r="C162" s="98"/>
      <c r="D162" s="98"/>
      <c r="E162" s="99" t="s">
        <v>32</v>
      </c>
      <c r="F162" s="151">
        <f>F165+F168+F186+F163</f>
        <v>77664.13</v>
      </c>
      <c r="G162" s="151">
        <f t="shared" ref="G162:H162" si="43">G165+G168+G186+G163</f>
        <v>0</v>
      </c>
      <c r="H162" s="151">
        <f t="shared" si="43"/>
        <v>77664.13</v>
      </c>
      <c r="I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</row>
    <row r="163" spans="1:253" s="24" customFormat="1" ht="63.75" customHeight="1" x14ac:dyDescent="0.2">
      <c r="A163" s="191"/>
      <c r="B163" s="192"/>
      <c r="C163" s="193" t="s">
        <v>219</v>
      </c>
      <c r="D163" s="98"/>
      <c r="E163" s="99" t="s">
        <v>225</v>
      </c>
      <c r="F163" s="151">
        <f>F164</f>
        <v>0</v>
      </c>
      <c r="G163" s="151">
        <f t="shared" ref="G163:H163" si="44">G164</f>
        <v>0</v>
      </c>
      <c r="H163" s="151">
        <f t="shared" si="44"/>
        <v>0</v>
      </c>
      <c r="I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</row>
    <row r="164" spans="1:253" s="24" customFormat="1" ht="28.5" customHeight="1" x14ac:dyDescent="0.2">
      <c r="A164" s="191"/>
      <c r="B164" s="192"/>
      <c r="C164" s="194"/>
      <c r="D164" s="202" t="s">
        <v>51</v>
      </c>
      <c r="E164" s="198" t="s">
        <v>224</v>
      </c>
      <c r="F164" s="199">
        <v>0</v>
      </c>
      <c r="G164" s="199"/>
      <c r="H164" s="199">
        <f>F164+G164</f>
        <v>0</v>
      </c>
      <c r="I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</row>
    <row r="165" spans="1:253" s="24" customFormat="1" ht="17.100000000000001" customHeight="1" x14ac:dyDescent="0.2">
      <c r="A165" s="38"/>
      <c r="B165" s="34"/>
      <c r="C165" s="127" t="s">
        <v>85</v>
      </c>
      <c r="D165" s="127"/>
      <c r="E165" s="129" t="s">
        <v>19</v>
      </c>
      <c r="F165" s="162">
        <f>F166</f>
        <v>0</v>
      </c>
      <c r="G165" s="162">
        <f t="shared" ref="G165:H165" si="45">G166</f>
        <v>0</v>
      </c>
      <c r="H165" s="162">
        <f t="shared" si="45"/>
        <v>0</v>
      </c>
      <c r="I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</row>
    <row r="166" spans="1:253" s="24" customFormat="1" ht="28.5" customHeight="1" x14ac:dyDescent="0.2">
      <c r="A166" s="38"/>
      <c r="B166" s="38"/>
      <c r="C166" s="39"/>
      <c r="D166" s="40" t="s">
        <v>46</v>
      </c>
      <c r="E166" s="41" t="s">
        <v>159</v>
      </c>
      <c r="F166" s="145">
        <v>0</v>
      </c>
      <c r="G166" s="145"/>
      <c r="H166" s="187">
        <f>F166+G166</f>
        <v>0</v>
      </c>
      <c r="I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</row>
    <row r="167" spans="1:253" s="24" customFormat="1" ht="28.5" hidden="1" customHeight="1" x14ac:dyDescent="0.2">
      <c r="A167" s="38"/>
      <c r="B167" s="38"/>
      <c r="C167" s="39"/>
      <c r="D167" s="40" t="s">
        <v>64</v>
      </c>
      <c r="E167" s="41" t="s">
        <v>127</v>
      </c>
      <c r="F167" s="145"/>
      <c r="G167" s="145"/>
      <c r="H167" s="42">
        <v>2300</v>
      </c>
      <c r="I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</row>
    <row r="168" spans="1:253" s="24" customFormat="1" ht="17.100000000000001" customHeight="1" x14ac:dyDescent="0.2">
      <c r="A168" s="38"/>
      <c r="B168" s="38"/>
      <c r="C168" s="127" t="s">
        <v>50</v>
      </c>
      <c r="D168" s="127"/>
      <c r="E168" s="129" t="s">
        <v>17</v>
      </c>
      <c r="F168" s="162">
        <f>F169+F171+F172+F173+F174+F175+F176+F177+F178+F179+F180+F181+F182+F183+F184+F185</f>
        <v>46999.48</v>
      </c>
      <c r="G168" s="162">
        <f t="shared" ref="G168:H168" si="46">G169+G171+G172+G173+G174+G175+G176+G177+G178+G179+G180+G181+G182+G183+G184+G185</f>
        <v>0</v>
      </c>
      <c r="H168" s="162">
        <f t="shared" si="46"/>
        <v>46999.48</v>
      </c>
      <c r="I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</row>
    <row r="169" spans="1:253" s="24" customFormat="1" ht="28.5" customHeight="1" x14ac:dyDescent="0.2">
      <c r="A169" s="38"/>
      <c r="B169" s="38"/>
      <c r="C169" s="39"/>
      <c r="D169" s="40" t="s">
        <v>42</v>
      </c>
      <c r="E169" s="203" t="s">
        <v>211</v>
      </c>
      <c r="F169" s="204">
        <v>500</v>
      </c>
      <c r="G169" s="204"/>
      <c r="H169" s="187">
        <f>F169+G169</f>
        <v>500</v>
      </c>
      <c r="I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</row>
    <row r="170" spans="1:253" s="24" customFormat="1" ht="17.100000000000001" hidden="1" customHeight="1" x14ac:dyDescent="0.2">
      <c r="A170" s="38"/>
      <c r="B170" s="38"/>
      <c r="C170" s="39"/>
      <c r="D170" s="40" t="s">
        <v>51</v>
      </c>
      <c r="E170" s="41" t="s">
        <v>128</v>
      </c>
      <c r="F170" s="145"/>
      <c r="G170" s="145"/>
      <c r="H170" s="187">
        <f t="shared" ref="H170:H185" si="47">F170+G170</f>
        <v>0</v>
      </c>
      <c r="I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</row>
    <row r="171" spans="1:253" s="24" customFormat="1" ht="17.100000000000001" customHeight="1" x14ac:dyDescent="0.2">
      <c r="A171" s="38"/>
      <c r="B171" s="38"/>
      <c r="C171" s="39"/>
      <c r="D171" s="40" t="s">
        <v>51</v>
      </c>
      <c r="E171" s="41" t="s">
        <v>183</v>
      </c>
      <c r="F171" s="145">
        <v>2300</v>
      </c>
      <c r="G171" s="145"/>
      <c r="H171" s="187">
        <f t="shared" si="47"/>
        <v>2300</v>
      </c>
      <c r="I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</row>
    <row r="172" spans="1:253" s="24" customFormat="1" ht="24.75" customHeight="1" x14ac:dyDescent="0.2">
      <c r="A172" s="38"/>
      <c r="B172" s="38"/>
      <c r="C172" s="39"/>
      <c r="D172" s="40" t="s">
        <v>44</v>
      </c>
      <c r="E172" s="29" t="s">
        <v>130</v>
      </c>
      <c r="F172" s="146">
        <v>1822.57</v>
      </c>
      <c r="G172" s="146"/>
      <c r="H172" s="187">
        <f t="shared" si="47"/>
        <v>1822.57</v>
      </c>
      <c r="I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</row>
    <row r="173" spans="1:253" s="24" customFormat="1" ht="30" customHeight="1" x14ac:dyDescent="0.2">
      <c r="A173" s="38"/>
      <c r="B173" s="38"/>
      <c r="C173" s="39"/>
      <c r="D173" s="40" t="s">
        <v>46</v>
      </c>
      <c r="E173" s="41" t="s">
        <v>155</v>
      </c>
      <c r="F173" s="145">
        <v>0</v>
      </c>
      <c r="G173" s="145"/>
      <c r="H173" s="187">
        <f t="shared" si="47"/>
        <v>0</v>
      </c>
      <c r="I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</row>
    <row r="174" spans="1:253" s="24" customFormat="1" ht="26.25" customHeight="1" x14ac:dyDescent="0.2">
      <c r="A174" s="38"/>
      <c r="B174" s="38"/>
      <c r="C174" s="39"/>
      <c r="D174" s="40" t="s">
        <v>60</v>
      </c>
      <c r="E174" s="41" t="s">
        <v>184</v>
      </c>
      <c r="F174" s="145">
        <v>5680</v>
      </c>
      <c r="G174" s="145"/>
      <c r="H174" s="187">
        <f t="shared" si="47"/>
        <v>5680</v>
      </c>
      <c r="I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</row>
    <row r="175" spans="1:253" s="24" customFormat="1" ht="17.100000000000001" customHeight="1" x14ac:dyDescent="0.2">
      <c r="A175" s="38"/>
      <c r="B175" s="38"/>
      <c r="C175" s="39"/>
      <c r="D175" s="40" t="s">
        <v>54</v>
      </c>
      <c r="E175" s="41" t="s">
        <v>131</v>
      </c>
      <c r="F175" s="145">
        <v>416.82</v>
      </c>
      <c r="G175" s="145"/>
      <c r="H175" s="187">
        <f t="shared" si="47"/>
        <v>416.82</v>
      </c>
      <c r="I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</row>
    <row r="176" spans="1:253" s="24" customFormat="1" ht="30" customHeight="1" x14ac:dyDescent="0.2">
      <c r="A176" s="38"/>
      <c r="B176" s="38"/>
      <c r="C176" s="39"/>
      <c r="D176" s="40" t="s">
        <v>55</v>
      </c>
      <c r="E176" s="41" t="s">
        <v>129</v>
      </c>
      <c r="F176" s="145">
        <v>1500</v>
      </c>
      <c r="G176" s="145"/>
      <c r="H176" s="187">
        <f t="shared" si="47"/>
        <v>1500</v>
      </c>
      <c r="I176" s="82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</row>
    <row r="177" spans="1:253" s="24" customFormat="1" ht="22.5" x14ac:dyDescent="0.2">
      <c r="A177" s="38"/>
      <c r="B177" s="38"/>
      <c r="C177" s="39"/>
      <c r="D177" s="40" t="s">
        <v>56</v>
      </c>
      <c r="E177" s="41" t="s">
        <v>185</v>
      </c>
      <c r="F177" s="145">
        <v>677.8</v>
      </c>
      <c r="G177" s="145"/>
      <c r="H177" s="187">
        <f t="shared" si="47"/>
        <v>677.8</v>
      </c>
      <c r="I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</row>
    <row r="178" spans="1:253" s="24" customFormat="1" ht="33.75" x14ac:dyDescent="0.2">
      <c r="A178" s="38"/>
      <c r="B178" s="38"/>
      <c r="C178" s="39"/>
      <c r="D178" s="40" t="s">
        <v>62</v>
      </c>
      <c r="E178" s="41" t="s">
        <v>217</v>
      </c>
      <c r="F178" s="145">
        <v>9500</v>
      </c>
      <c r="G178" s="145"/>
      <c r="H178" s="187">
        <f t="shared" si="47"/>
        <v>9500</v>
      </c>
      <c r="I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</row>
    <row r="179" spans="1:253" s="24" customFormat="1" x14ac:dyDescent="0.2">
      <c r="A179" s="38"/>
      <c r="B179" s="38"/>
      <c r="C179" s="39"/>
      <c r="D179" s="40" t="s">
        <v>67</v>
      </c>
      <c r="E179" s="41" t="s">
        <v>132</v>
      </c>
      <c r="F179" s="145">
        <v>2083.92</v>
      </c>
      <c r="G179" s="145"/>
      <c r="H179" s="187">
        <f>F179+G179</f>
        <v>2083.92</v>
      </c>
      <c r="I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</row>
    <row r="180" spans="1:253" s="24" customFormat="1" ht="17.100000000000001" customHeight="1" x14ac:dyDescent="0.2">
      <c r="A180" s="38"/>
      <c r="B180" s="38"/>
      <c r="C180" s="39"/>
      <c r="D180" s="40" t="s">
        <v>64</v>
      </c>
      <c r="E180" s="41" t="s">
        <v>127</v>
      </c>
      <c r="F180" s="145">
        <v>3750</v>
      </c>
      <c r="G180" s="145"/>
      <c r="H180" s="187">
        <f t="shared" si="47"/>
        <v>3750</v>
      </c>
      <c r="I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</row>
    <row r="181" spans="1:253" s="24" customFormat="1" ht="56.25" customHeight="1" x14ac:dyDescent="0.2">
      <c r="A181" s="38"/>
      <c r="B181" s="38"/>
      <c r="C181" s="39"/>
      <c r="D181" s="40" t="s">
        <v>57</v>
      </c>
      <c r="E181" s="41" t="s">
        <v>213</v>
      </c>
      <c r="F181" s="145">
        <v>7705.01</v>
      </c>
      <c r="G181" s="204"/>
      <c r="H181" s="187">
        <f t="shared" si="47"/>
        <v>7705.01</v>
      </c>
      <c r="I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</row>
    <row r="182" spans="1:253" s="24" customFormat="1" ht="36" customHeight="1" x14ac:dyDescent="0.2">
      <c r="A182" s="38"/>
      <c r="B182" s="38"/>
      <c r="C182" s="39"/>
      <c r="D182" s="43" t="s">
        <v>66</v>
      </c>
      <c r="E182" s="29" t="s">
        <v>133</v>
      </c>
      <c r="F182" s="146">
        <v>1992.81</v>
      </c>
      <c r="G182" s="146"/>
      <c r="H182" s="187">
        <f t="shared" si="47"/>
        <v>1992.81</v>
      </c>
      <c r="I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</row>
    <row r="183" spans="1:253" s="24" customFormat="1" ht="17.100000000000001" customHeight="1" x14ac:dyDescent="0.2">
      <c r="A183" s="38"/>
      <c r="B183" s="38"/>
      <c r="C183" s="39"/>
      <c r="D183" s="43" t="s">
        <v>73</v>
      </c>
      <c r="E183" s="29" t="s">
        <v>134</v>
      </c>
      <c r="F183" s="146">
        <v>6500</v>
      </c>
      <c r="G183" s="146"/>
      <c r="H183" s="187">
        <f t="shared" si="47"/>
        <v>6500</v>
      </c>
      <c r="I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</row>
    <row r="184" spans="1:253" s="24" customFormat="1" ht="33.75" customHeight="1" x14ac:dyDescent="0.2">
      <c r="A184" s="38"/>
      <c r="B184" s="38"/>
      <c r="C184" s="39"/>
      <c r="D184" s="43" t="s">
        <v>59</v>
      </c>
      <c r="E184" s="29" t="s">
        <v>135</v>
      </c>
      <c r="F184" s="146">
        <v>2200</v>
      </c>
      <c r="G184" s="146"/>
      <c r="H184" s="187">
        <f t="shared" si="47"/>
        <v>2200</v>
      </c>
      <c r="I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</row>
    <row r="185" spans="1:253" s="24" customFormat="1" ht="22.5" x14ac:dyDescent="0.2">
      <c r="A185" s="38"/>
      <c r="B185" s="38"/>
      <c r="C185" s="39"/>
      <c r="D185" s="43" t="s">
        <v>92</v>
      </c>
      <c r="E185" s="29" t="s">
        <v>186</v>
      </c>
      <c r="F185" s="146">
        <v>370.55</v>
      </c>
      <c r="G185" s="146"/>
      <c r="H185" s="187">
        <f t="shared" si="47"/>
        <v>370.55</v>
      </c>
      <c r="I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</row>
    <row r="186" spans="1:253" s="24" customFormat="1" ht="17.100000000000001" customHeight="1" x14ac:dyDescent="0.2">
      <c r="A186" s="38"/>
      <c r="B186" s="38"/>
      <c r="C186" s="127" t="s">
        <v>41</v>
      </c>
      <c r="D186" s="127"/>
      <c r="E186" s="129" t="s">
        <v>18</v>
      </c>
      <c r="F186" s="162">
        <f>F187+F190+F191+F192+F193+F194+F195+F196+F197+F198+F199+F200+F201+F202+F203+F204+F205</f>
        <v>30664.65</v>
      </c>
      <c r="G186" s="162">
        <f t="shared" ref="G186:H186" si="48">G187+G190+G191+G192+G193+G194+G195+G196+G197+G198+G199+G200+G201+G202+G203+G204+G205</f>
        <v>0</v>
      </c>
      <c r="H186" s="162">
        <f t="shared" si="48"/>
        <v>30664.65</v>
      </c>
      <c r="I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</row>
    <row r="187" spans="1:253" s="24" customFormat="1" ht="17.100000000000001" customHeight="1" x14ac:dyDescent="0.2">
      <c r="A187" s="38"/>
      <c r="B187" s="38"/>
      <c r="C187" s="39"/>
      <c r="D187" s="40" t="s">
        <v>42</v>
      </c>
      <c r="E187" s="41" t="s">
        <v>136</v>
      </c>
      <c r="F187" s="145">
        <v>0</v>
      </c>
      <c r="G187" s="145"/>
      <c r="H187" s="187">
        <f>F187+G187</f>
        <v>0</v>
      </c>
      <c r="I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</row>
    <row r="188" spans="1:253" s="24" customFormat="1" x14ac:dyDescent="0.2">
      <c r="A188" s="38"/>
      <c r="B188" s="38"/>
      <c r="C188" s="39"/>
      <c r="D188" s="43" t="s">
        <v>51</v>
      </c>
      <c r="E188" s="29" t="s">
        <v>128</v>
      </c>
      <c r="F188" s="146"/>
      <c r="G188" s="146"/>
      <c r="H188" s="187">
        <f t="shared" ref="H188:H205" si="49">F188+G188</f>
        <v>0</v>
      </c>
      <c r="I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</row>
    <row r="189" spans="1:253" s="24" customFormat="1" x14ac:dyDescent="0.2">
      <c r="A189" s="38"/>
      <c r="B189" s="38"/>
      <c r="C189" s="39"/>
      <c r="D189" s="43" t="s">
        <v>44</v>
      </c>
      <c r="E189" s="41" t="s">
        <v>129</v>
      </c>
      <c r="F189" s="145"/>
      <c r="G189" s="145"/>
      <c r="H189" s="187">
        <f t="shared" si="49"/>
        <v>0</v>
      </c>
      <c r="I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</row>
    <row r="190" spans="1:253" s="24" customFormat="1" ht="17.100000000000001" customHeight="1" x14ac:dyDescent="0.2">
      <c r="A190" s="38"/>
      <c r="B190" s="38"/>
      <c r="C190" s="39"/>
      <c r="D190" s="40" t="s">
        <v>51</v>
      </c>
      <c r="E190" s="41" t="s">
        <v>187</v>
      </c>
      <c r="F190" s="145">
        <v>3200</v>
      </c>
      <c r="G190" s="145"/>
      <c r="H190" s="187">
        <f t="shared" si="49"/>
        <v>3200</v>
      </c>
      <c r="I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</row>
    <row r="191" spans="1:253" s="24" customFormat="1" ht="17.100000000000001" customHeight="1" x14ac:dyDescent="0.2">
      <c r="A191" s="38"/>
      <c r="B191" s="38"/>
      <c r="C191" s="39"/>
      <c r="D191" s="40" t="s">
        <v>44</v>
      </c>
      <c r="E191" s="41" t="s">
        <v>137</v>
      </c>
      <c r="F191" s="145">
        <v>405</v>
      </c>
      <c r="G191" s="145"/>
      <c r="H191" s="187">
        <f t="shared" si="49"/>
        <v>405</v>
      </c>
      <c r="I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</row>
    <row r="192" spans="1:253" s="24" customFormat="1" ht="28.5" customHeight="1" x14ac:dyDescent="0.2">
      <c r="A192" s="38"/>
      <c r="B192" s="38"/>
      <c r="C192" s="39"/>
      <c r="D192" s="40" t="s">
        <v>46</v>
      </c>
      <c r="E192" s="41" t="s">
        <v>188</v>
      </c>
      <c r="F192" s="145">
        <v>0</v>
      </c>
      <c r="G192" s="145"/>
      <c r="H192" s="187">
        <f t="shared" si="49"/>
        <v>0</v>
      </c>
      <c r="I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</row>
    <row r="193" spans="1:253" s="24" customFormat="1" ht="17.100000000000001" customHeight="1" x14ac:dyDescent="0.2">
      <c r="A193" s="38"/>
      <c r="B193" s="38"/>
      <c r="C193" s="39"/>
      <c r="D193" s="43" t="s">
        <v>60</v>
      </c>
      <c r="E193" s="29" t="s">
        <v>131</v>
      </c>
      <c r="F193" s="146">
        <v>800</v>
      </c>
      <c r="G193" s="146"/>
      <c r="H193" s="187">
        <f t="shared" si="49"/>
        <v>800</v>
      </c>
      <c r="I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</row>
    <row r="194" spans="1:253" s="24" customFormat="1" ht="17.100000000000001" customHeight="1" x14ac:dyDescent="0.2">
      <c r="A194" s="38"/>
      <c r="B194" s="38"/>
      <c r="C194" s="39"/>
      <c r="D194" s="40" t="s">
        <v>54</v>
      </c>
      <c r="E194" s="41" t="s">
        <v>156</v>
      </c>
      <c r="F194" s="145">
        <v>0</v>
      </c>
      <c r="G194" s="145"/>
      <c r="H194" s="187">
        <f t="shared" si="49"/>
        <v>0</v>
      </c>
      <c r="I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</row>
    <row r="195" spans="1:253" s="24" customFormat="1" ht="17.100000000000001" customHeight="1" x14ac:dyDescent="0.2">
      <c r="A195" s="38"/>
      <c r="B195" s="38"/>
      <c r="C195" s="39"/>
      <c r="D195" s="40" t="s">
        <v>55</v>
      </c>
      <c r="E195" s="29" t="s">
        <v>156</v>
      </c>
      <c r="F195" s="146">
        <v>300</v>
      </c>
      <c r="G195" s="146"/>
      <c r="H195" s="187">
        <f t="shared" si="49"/>
        <v>300</v>
      </c>
      <c r="I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</row>
    <row r="196" spans="1:253" s="24" customFormat="1" ht="17.100000000000001" customHeight="1" x14ac:dyDescent="0.2">
      <c r="A196" s="38"/>
      <c r="B196" s="38"/>
      <c r="C196" s="39"/>
      <c r="D196" s="40" t="s">
        <v>72</v>
      </c>
      <c r="E196" s="41" t="s">
        <v>189</v>
      </c>
      <c r="F196" s="145">
        <v>0</v>
      </c>
      <c r="G196" s="145"/>
      <c r="H196" s="187">
        <f t="shared" si="49"/>
        <v>0</v>
      </c>
      <c r="I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</row>
    <row r="197" spans="1:253" s="24" customFormat="1" ht="17.100000000000001" customHeight="1" x14ac:dyDescent="0.2">
      <c r="A197" s="38"/>
      <c r="B197" s="38"/>
      <c r="C197" s="39"/>
      <c r="D197" s="40" t="s">
        <v>56</v>
      </c>
      <c r="E197" s="41" t="s">
        <v>190</v>
      </c>
      <c r="F197" s="145">
        <v>1800</v>
      </c>
      <c r="G197" s="145"/>
      <c r="H197" s="187">
        <f t="shared" si="49"/>
        <v>1800</v>
      </c>
      <c r="I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</row>
    <row r="198" spans="1:253" s="24" customFormat="1" ht="21.75" customHeight="1" x14ac:dyDescent="0.2">
      <c r="A198" s="38"/>
      <c r="B198" s="38"/>
      <c r="C198" s="39"/>
      <c r="D198" s="40" t="s">
        <v>62</v>
      </c>
      <c r="E198" s="29" t="s">
        <v>191</v>
      </c>
      <c r="F198" s="146">
        <v>4500</v>
      </c>
      <c r="G198" s="146"/>
      <c r="H198" s="187">
        <f>F198+G198</f>
        <v>4500</v>
      </c>
      <c r="I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</row>
    <row r="199" spans="1:253" s="24" customFormat="1" ht="27" customHeight="1" x14ac:dyDescent="0.2">
      <c r="A199" s="38"/>
      <c r="B199" s="38"/>
      <c r="C199" s="39"/>
      <c r="D199" s="43" t="s">
        <v>67</v>
      </c>
      <c r="E199" s="29" t="s">
        <v>156</v>
      </c>
      <c r="F199" s="146">
        <v>700</v>
      </c>
      <c r="G199" s="146"/>
      <c r="H199" s="187">
        <f t="shared" si="49"/>
        <v>700</v>
      </c>
      <c r="I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</row>
    <row r="200" spans="1:253" s="24" customFormat="1" ht="32.25" customHeight="1" x14ac:dyDescent="0.2">
      <c r="A200" s="38"/>
      <c r="B200" s="38"/>
      <c r="C200" s="39"/>
      <c r="D200" s="40" t="s">
        <v>64</v>
      </c>
      <c r="E200" s="41" t="s">
        <v>192</v>
      </c>
      <c r="F200" s="145">
        <v>0</v>
      </c>
      <c r="G200" s="145"/>
      <c r="H200" s="187">
        <f t="shared" si="49"/>
        <v>0</v>
      </c>
      <c r="I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</row>
    <row r="201" spans="1:253" s="24" customFormat="1" ht="32.25" customHeight="1" x14ac:dyDescent="0.2">
      <c r="A201" s="38"/>
      <c r="B201" s="38"/>
      <c r="C201" s="39"/>
      <c r="D201" s="43" t="s">
        <v>66</v>
      </c>
      <c r="E201" s="29" t="s">
        <v>134</v>
      </c>
      <c r="F201" s="146">
        <v>2500</v>
      </c>
      <c r="G201" s="146"/>
      <c r="H201" s="187">
        <f t="shared" si="49"/>
        <v>2500</v>
      </c>
      <c r="I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</row>
    <row r="202" spans="1:253" s="24" customFormat="1" ht="32.25" customHeight="1" x14ac:dyDescent="0.2">
      <c r="A202" s="38"/>
      <c r="B202" s="38"/>
      <c r="C202" s="39"/>
      <c r="D202" s="43" t="s">
        <v>73</v>
      </c>
      <c r="E202" s="29" t="s">
        <v>134</v>
      </c>
      <c r="F202" s="146">
        <v>3000</v>
      </c>
      <c r="G202" s="146"/>
      <c r="H202" s="187">
        <f t="shared" si="49"/>
        <v>3000</v>
      </c>
      <c r="I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</row>
    <row r="203" spans="1:253" s="24" customFormat="1" ht="32.25" customHeight="1" x14ac:dyDescent="0.2">
      <c r="A203" s="38"/>
      <c r="B203" s="38"/>
      <c r="C203" s="39"/>
      <c r="D203" s="43" t="s">
        <v>59</v>
      </c>
      <c r="E203" s="29" t="s">
        <v>193</v>
      </c>
      <c r="F203" s="146">
        <v>8759.65</v>
      </c>
      <c r="G203" s="146"/>
      <c r="H203" s="187">
        <f t="shared" si="49"/>
        <v>8759.65</v>
      </c>
      <c r="I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</row>
    <row r="204" spans="1:253" s="24" customFormat="1" ht="32.25" customHeight="1" x14ac:dyDescent="0.2">
      <c r="A204" s="38"/>
      <c r="B204" s="38"/>
      <c r="C204" s="39"/>
      <c r="D204" s="43" t="s">
        <v>92</v>
      </c>
      <c r="E204" s="29" t="s">
        <v>186</v>
      </c>
      <c r="F204" s="146">
        <v>0</v>
      </c>
      <c r="G204" s="146"/>
      <c r="H204" s="187">
        <f t="shared" si="49"/>
        <v>0</v>
      </c>
      <c r="I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</row>
    <row r="205" spans="1:253" s="24" customFormat="1" ht="32.25" customHeight="1" x14ac:dyDescent="0.2">
      <c r="A205" s="169"/>
      <c r="B205" s="169"/>
      <c r="C205" s="39"/>
      <c r="D205" s="40" t="s">
        <v>57</v>
      </c>
      <c r="E205" s="41" t="s">
        <v>212</v>
      </c>
      <c r="F205" s="145">
        <v>4700</v>
      </c>
      <c r="G205" s="204"/>
      <c r="H205" s="187">
        <f t="shared" si="49"/>
        <v>4700</v>
      </c>
      <c r="I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</row>
    <row r="206" spans="1:253" s="24" customFormat="1" ht="17.100000000000001" customHeight="1" x14ac:dyDescent="0.2">
      <c r="A206" s="30" t="s">
        <v>12</v>
      </c>
      <c r="B206" s="30"/>
      <c r="C206" s="30"/>
      <c r="D206" s="30"/>
      <c r="E206" s="32" t="s">
        <v>37</v>
      </c>
      <c r="F206" s="142">
        <f>F207</f>
        <v>73380.2</v>
      </c>
      <c r="G206" s="142">
        <f t="shared" ref="G206:H206" si="50">G207</f>
        <v>0</v>
      </c>
      <c r="H206" s="142">
        <f t="shared" si="50"/>
        <v>73380.2</v>
      </c>
      <c r="I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</row>
    <row r="207" spans="1:253" s="24" customFormat="1" ht="17.100000000000001" customHeight="1" x14ac:dyDescent="0.2">
      <c r="A207" s="33"/>
      <c r="B207" s="100" t="s">
        <v>13</v>
      </c>
      <c r="C207" s="98"/>
      <c r="D207" s="98"/>
      <c r="E207" s="99" t="s">
        <v>38</v>
      </c>
      <c r="F207" s="151">
        <f>F208+F210+F227+F235</f>
        <v>73380.2</v>
      </c>
      <c r="G207" s="151">
        <f t="shared" ref="G207:H207" si="51">G208+G210+G227+G235</f>
        <v>0</v>
      </c>
      <c r="H207" s="151">
        <f t="shared" si="51"/>
        <v>73380.2</v>
      </c>
      <c r="I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</row>
    <row r="208" spans="1:253" s="24" customFormat="1" ht="17.100000000000001" customHeight="1" x14ac:dyDescent="0.2">
      <c r="A208" s="33"/>
      <c r="B208" s="57"/>
      <c r="C208" s="132" t="s">
        <v>85</v>
      </c>
      <c r="D208" s="132"/>
      <c r="E208" s="133" t="s">
        <v>19</v>
      </c>
      <c r="F208" s="163">
        <f>F209</f>
        <v>3200</v>
      </c>
      <c r="G208" s="163">
        <f t="shared" ref="G208:H208" si="52">G209</f>
        <v>0</v>
      </c>
      <c r="H208" s="163">
        <f t="shared" si="52"/>
        <v>3200</v>
      </c>
      <c r="I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</row>
    <row r="209" spans="1:253" s="24" customFormat="1" ht="17.100000000000001" customHeight="1" x14ac:dyDescent="0.2">
      <c r="A209" s="33"/>
      <c r="B209" s="57"/>
      <c r="C209" s="86"/>
      <c r="D209" s="205" t="s">
        <v>57</v>
      </c>
      <c r="E209" s="206" t="s">
        <v>138</v>
      </c>
      <c r="F209" s="207">
        <v>3200</v>
      </c>
      <c r="G209" s="207"/>
      <c r="H209" s="197">
        <f>F209+G209</f>
        <v>3200</v>
      </c>
      <c r="I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</row>
    <row r="210" spans="1:253" s="24" customFormat="1" ht="17.100000000000001" customHeight="1" x14ac:dyDescent="0.2">
      <c r="A210" s="34"/>
      <c r="B210" s="34"/>
      <c r="C210" s="127" t="s">
        <v>50</v>
      </c>
      <c r="D210" s="127"/>
      <c r="E210" s="129" t="s">
        <v>17</v>
      </c>
      <c r="F210" s="162">
        <f>F211+F213+F214+F215+F216+F218+F220+F221+F222+F223+F224+F225+F226</f>
        <v>44500</v>
      </c>
      <c r="G210" s="162">
        <f t="shared" ref="G210:H210" si="53">G211+G213+G214+G215+G216+G218+G220+G221+G222+G223+G224+G225+G226</f>
        <v>0</v>
      </c>
      <c r="H210" s="162">
        <f t="shared" si="53"/>
        <v>44500</v>
      </c>
      <c r="I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</row>
    <row r="211" spans="1:253" s="24" customFormat="1" ht="23.25" customHeight="1" x14ac:dyDescent="0.2">
      <c r="A211" s="38"/>
      <c r="B211" s="38"/>
      <c r="C211" s="39"/>
      <c r="D211" s="40" t="s">
        <v>51</v>
      </c>
      <c r="E211" s="41" t="s">
        <v>194</v>
      </c>
      <c r="F211" s="145">
        <v>7000</v>
      </c>
      <c r="G211" s="145"/>
      <c r="H211" s="187">
        <f>F211+G211</f>
        <v>7000</v>
      </c>
      <c r="I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</row>
    <row r="212" spans="1:253" s="24" customFormat="1" ht="17.100000000000001" hidden="1" customHeight="1" x14ac:dyDescent="0.2">
      <c r="A212" s="38"/>
      <c r="B212" s="38"/>
      <c r="C212" s="39"/>
      <c r="D212" s="40" t="s">
        <v>44</v>
      </c>
      <c r="E212" s="41" t="s">
        <v>140</v>
      </c>
      <c r="F212" s="145"/>
      <c r="G212" s="145"/>
      <c r="H212" s="185">
        <f t="shared" ref="H212:H226" si="54">F212+G212</f>
        <v>0</v>
      </c>
      <c r="I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</row>
    <row r="213" spans="1:253" s="24" customFormat="1" ht="23.25" customHeight="1" x14ac:dyDescent="0.2">
      <c r="A213" s="38"/>
      <c r="B213" s="38"/>
      <c r="C213" s="39"/>
      <c r="D213" s="40" t="s">
        <v>44</v>
      </c>
      <c r="E213" s="41" t="s">
        <v>195</v>
      </c>
      <c r="F213" s="145">
        <v>1700</v>
      </c>
      <c r="G213" s="145"/>
      <c r="H213" s="185">
        <f t="shared" si="54"/>
        <v>1700</v>
      </c>
      <c r="I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</row>
    <row r="214" spans="1:253" s="24" customFormat="1" x14ac:dyDescent="0.2">
      <c r="A214" s="38"/>
      <c r="B214" s="38"/>
      <c r="C214" s="39"/>
      <c r="D214" s="40" t="s">
        <v>46</v>
      </c>
      <c r="E214" s="41" t="s">
        <v>146</v>
      </c>
      <c r="F214" s="145">
        <v>3000</v>
      </c>
      <c r="G214" s="145"/>
      <c r="H214" s="185">
        <f t="shared" si="54"/>
        <v>3000</v>
      </c>
      <c r="I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</row>
    <row r="215" spans="1:253" s="24" customFormat="1" x14ac:dyDescent="0.2">
      <c r="A215" s="38"/>
      <c r="B215" s="38"/>
      <c r="C215" s="39"/>
      <c r="D215" s="40" t="s">
        <v>60</v>
      </c>
      <c r="E215" s="41" t="s">
        <v>196</v>
      </c>
      <c r="F215" s="145">
        <v>2000</v>
      </c>
      <c r="G215" s="145"/>
      <c r="H215" s="185">
        <f t="shared" si="54"/>
        <v>2000</v>
      </c>
      <c r="I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</row>
    <row r="216" spans="1:253" s="24" customFormat="1" ht="22.5" x14ac:dyDescent="0.2">
      <c r="A216" s="38"/>
      <c r="B216" s="38"/>
      <c r="C216" s="39"/>
      <c r="D216" s="40" t="s">
        <v>54</v>
      </c>
      <c r="E216" s="41" t="s">
        <v>197</v>
      </c>
      <c r="F216" s="145">
        <v>3500</v>
      </c>
      <c r="G216" s="145"/>
      <c r="H216" s="187">
        <f t="shared" si="54"/>
        <v>3500</v>
      </c>
      <c r="I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</row>
    <row r="217" spans="1:253" s="24" customFormat="1" ht="30.75" hidden="1" customHeight="1" x14ac:dyDescent="0.2">
      <c r="A217" s="38"/>
      <c r="B217" s="38"/>
      <c r="C217" s="39"/>
      <c r="D217" s="43" t="s">
        <v>62</v>
      </c>
      <c r="E217" s="29" t="s">
        <v>143</v>
      </c>
      <c r="F217" s="146"/>
      <c r="G217" s="146"/>
      <c r="H217" s="185">
        <f t="shared" si="54"/>
        <v>0</v>
      </c>
      <c r="I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</row>
    <row r="218" spans="1:253" s="24" customFormat="1" ht="17.100000000000001" customHeight="1" x14ac:dyDescent="0.2">
      <c r="A218" s="38"/>
      <c r="B218" s="38"/>
      <c r="C218" s="39"/>
      <c r="D218" s="43" t="s">
        <v>55</v>
      </c>
      <c r="E218" s="29" t="s">
        <v>198</v>
      </c>
      <c r="F218" s="146">
        <v>10000</v>
      </c>
      <c r="G218" s="146"/>
      <c r="H218" s="185">
        <f t="shared" si="54"/>
        <v>10000</v>
      </c>
      <c r="I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</row>
    <row r="219" spans="1:253" s="24" customFormat="1" ht="25.5" hidden="1" customHeight="1" x14ac:dyDescent="0.2">
      <c r="A219" s="38"/>
      <c r="B219" s="38"/>
      <c r="C219" s="39"/>
      <c r="D219" s="43" t="s">
        <v>64</v>
      </c>
      <c r="E219" s="29" t="s">
        <v>145</v>
      </c>
      <c r="F219" s="146"/>
      <c r="G219" s="146"/>
      <c r="H219" s="185">
        <f t="shared" si="54"/>
        <v>0</v>
      </c>
      <c r="I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</row>
    <row r="220" spans="1:253" s="24" customFormat="1" ht="30" customHeight="1" x14ac:dyDescent="0.2">
      <c r="A220" s="38"/>
      <c r="B220" s="38"/>
      <c r="C220" s="39"/>
      <c r="D220" s="43" t="s">
        <v>67</v>
      </c>
      <c r="E220" s="29" t="s">
        <v>144</v>
      </c>
      <c r="F220" s="146">
        <v>600</v>
      </c>
      <c r="G220" s="146"/>
      <c r="H220" s="185">
        <f t="shared" si="54"/>
        <v>600</v>
      </c>
      <c r="I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</row>
    <row r="221" spans="1:253" s="24" customFormat="1" ht="39" customHeight="1" x14ac:dyDescent="0.2">
      <c r="A221" s="38"/>
      <c r="B221" s="38"/>
      <c r="C221" s="39"/>
      <c r="D221" s="40" t="s">
        <v>64</v>
      </c>
      <c r="E221" s="41" t="s">
        <v>199</v>
      </c>
      <c r="F221" s="147">
        <v>3800</v>
      </c>
      <c r="G221" s="147"/>
      <c r="H221" s="187">
        <f t="shared" si="54"/>
        <v>3800</v>
      </c>
      <c r="I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</row>
    <row r="222" spans="1:253" s="24" customFormat="1" ht="17.100000000000001" customHeight="1" x14ac:dyDescent="0.2">
      <c r="A222" s="38"/>
      <c r="B222" s="38"/>
      <c r="C222" s="39"/>
      <c r="D222" s="46" t="s">
        <v>57</v>
      </c>
      <c r="E222" s="82" t="s">
        <v>142</v>
      </c>
      <c r="F222" s="208">
        <v>5500</v>
      </c>
      <c r="G222" s="208"/>
      <c r="H222" s="187">
        <f t="shared" si="54"/>
        <v>5500</v>
      </c>
      <c r="I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</row>
    <row r="223" spans="1:253" s="24" customFormat="1" ht="17.100000000000001" customHeight="1" x14ac:dyDescent="0.2">
      <c r="A223" s="38"/>
      <c r="B223" s="38"/>
      <c r="C223" s="39"/>
      <c r="D223" s="126" t="s">
        <v>66</v>
      </c>
      <c r="E223" s="167" t="s">
        <v>158</v>
      </c>
      <c r="F223" s="168">
        <v>2500</v>
      </c>
      <c r="G223" s="168"/>
      <c r="H223" s="185">
        <f t="shared" si="54"/>
        <v>2500</v>
      </c>
      <c r="I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</row>
    <row r="224" spans="1:253" s="24" customFormat="1" ht="17.100000000000001" customHeight="1" x14ac:dyDescent="0.2">
      <c r="A224" s="38"/>
      <c r="B224" s="38"/>
      <c r="C224" s="39"/>
      <c r="D224" s="126" t="s">
        <v>73</v>
      </c>
      <c r="E224" s="167" t="s">
        <v>200</v>
      </c>
      <c r="F224" s="168">
        <v>2100</v>
      </c>
      <c r="G224" s="168"/>
      <c r="H224" s="185">
        <f t="shared" si="54"/>
        <v>2100</v>
      </c>
      <c r="I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</row>
    <row r="225" spans="1:253" s="24" customFormat="1" ht="17.100000000000001" customHeight="1" x14ac:dyDescent="0.2">
      <c r="A225" s="38"/>
      <c r="B225" s="38"/>
      <c r="C225" s="39"/>
      <c r="D225" s="126" t="s">
        <v>59</v>
      </c>
      <c r="E225" s="167" t="s">
        <v>201</v>
      </c>
      <c r="F225" s="168">
        <v>0</v>
      </c>
      <c r="G225" s="168"/>
      <c r="H225" s="185">
        <f t="shared" si="54"/>
        <v>0</v>
      </c>
      <c r="I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</row>
    <row r="226" spans="1:253" s="24" customFormat="1" ht="17.100000000000001" customHeight="1" x14ac:dyDescent="0.2">
      <c r="A226" s="38"/>
      <c r="B226" s="38"/>
      <c r="C226" s="39"/>
      <c r="D226" s="126" t="s">
        <v>92</v>
      </c>
      <c r="E226" s="167" t="s">
        <v>202</v>
      </c>
      <c r="F226" s="168">
        <v>2800</v>
      </c>
      <c r="G226" s="168"/>
      <c r="H226" s="185">
        <f t="shared" si="54"/>
        <v>2800</v>
      </c>
      <c r="I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</row>
    <row r="227" spans="1:253" s="24" customFormat="1" ht="17.100000000000001" customHeight="1" x14ac:dyDescent="0.2">
      <c r="A227" s="38"/>
      <c r="B227" s="38"/>
      <c r="C227" s="127" t="s">
        <v>41</v>
      </c>
      <c r="D227" s="130"/>
      <c r="E227" s="131" t="s">
        <v>18</v>
      </c>
      <c r="F227" s="164">
        <f>F230+F232+F233+F234</f>
        <v>4800</v>
      </c>
      <c r="G227" s="164">
        <f t="shared" ref="G227:H227" si="55">G230+G232+G233+G234</f>
        <v>0</v>
      </c>
      <c r="H227" s="164">
        <f t="shared" si="55"/>
        <v>4800</v>
      </c>
      <c r="I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</row>
    <row r="228" spans="1:253" s="24" customFormat="1" ht="17.100000000000001" hidden="1" customHeight="1" x14ac:dyDescent="0.2">
      <c r="A228" s="38"/>
      <c r="B228" s="38"/>
      <c r="C228" s="39"/>
      <c r="D228" s="43" t="s">
        <v>46</v>
      </c>
      <c r="E228" s="29" t="s">
        <v>146</v>
      </c>
      <c r="F228" s="146"/>
      <c r="G228" s="146"/>
      <c r="H228" s="44"/>
      <c r="I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</row>
    <row r="229" spans="1:253" s="24" customFormat="1" ht="23.25" hidden="1" customHeight="1" x14ac:dyDescent="0.2">
      <c r="A229" s="38"/>
      <c r="B229" s="38"/>
      <c r="C229" s="39"/>
      <c r="D229" s="43" t="s">
        <v>62</v>
      </c>
      <c r="E229" s="29" t="s">
        <v>143</v>
      </c>
      <c r="F229" s="146"/>
      <c r="G229" s="146"/>
      <c r="H229" s="44"/>
      <c r="I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</row>
    <row r="230" spans="1:253" s="24" customFormat="1" ht="17.100000000000001" customHeight="1" x14ac:dyDescent="0.2">
      <c r="A230" s="38"/>
      <c r="B230" s="38"/>
      <c r="C230" s="39"/>
      <c r="D230" s="40" t="s">
        <v>51</v>
      </c>
      <c r="E230" s="41" t="s">
        <v>139</v>
      </c>
      <c r="F230" s="145">
        <v>1000</v>
      </c>
      <c r="G230" s="145"/>
      <c r="H230" s="187">
        <f>F230+G230</f>
        <v>1000</v>
      </c>
      <c r="I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</row>
    <row r="231" spans="1:253" s="24" customFormat="1" ht="17.100000000000001" hidden="1" customHeight="1" x14ac:dyDescent="0.2">
      <c r="A231" s="88"/>
      <c r="B231" s="88"/>
      <c r="C231" s="89"/>
      <c r="D231" s="43" t="s">
        <v>57</v>
      </c>
      <c r="E231" s="29" t="s">
        <v>147</v>
      </c>
      <c r="F231" s="146"/>
      <c r="G231" s="146"/>
      <c r="H231" s="187">
        <f t="shared" ref="H231:H234" si="56">F231+G231</f>
        <v>0</v>
      </c>
      <c r="I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</row>
    <row r="232" spans="1:253" s="24" customFormat="1" ht="25.5" customHeight="1" x14ac:dyDescent="0.2">
      <c r="A232" s="38"/>
      <c r="B232" s="38"/>
      <c r="C232" s="90"/>
      <c r="D232" s="43" t="s">
        <v>44</v>
      </c>
      <c r="E232" s="29" t="s">
        <v>195</v>
      </c>
      <c r="F232" s="146">
        <v>800</v>
      </c>
      <c r="G232" s="146"/>
      <c r="H232" s="187">
        <f t="shared" si="56"/>
        <v>800</v>
      </c>
      <c r="I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</row>
    <row r="233" spans="1:253" s="24" customFormat="1" ht="25.5" customHeight="1" x14ac:dyDescent="0.2">
      <c r="A233" s="38"/>
      <c r="B233" s="38"/>
      <c r="C233" s="90"/>
      <c r="D233" s="43" t="s">
        <v>46</v>
      </c>
      <c r="E233" s="29" t="s">
        <v>141</v>
      </c>
      <c r="F233" s="146">
        <v>2000</v>
      </c>
      <c r="G233" s="146"/>
      <c r="H233" s="187">
        <f t="shared" si="56"/>
        <v>2000</v>
      </c>
      <c r="I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</row>
    <row r="234" spans="1:253" s="24" customFormat="1" ht="25.5" customHeight="1" x14ac:dyDescent="0.2">
      <c r="A234" s="38"/>
      <c r="B234" s="38"/>
      <c r="C234" s="90"/>
      <c r="D234" s="40" t="s">
        <v>54</v>
      </c>
      <c r="E234" s="41" t="s">
        <v>203</v>
      </c>
      <c r="F234" s="145">
        <v>1000</v>
      </c>
      <c r="G234" s="145"/>
      <c r="H234" s="187">
        <f t="shared" si="56"/>
        <v>1000</v>
      </c>
      <c r="I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</row>
    <row r="235" spans="1:253" s="24" customFormat="1" ht="17.100000000000001" customHeight="1" x14ac:dyDescent="0.2">
      <c r="A235" s="38"/>
      <c r="B235" s="38"/>
      <c r="C235" s="127" t="s">
        <v>4</v>
      </c>
      <c r="D235" s="128"/>
      <c r="E235" s="129" t="s">
        <v>148</v>
      </c>
      <c r="F235" s="162">
        <f>F236+F237</f>
        <v>20880.2</v>
      </c>
      <c r="G235" s="162">
        <f t="shared" ref="G235:H235" si="57">G236+G237</f>
        <v>0</v>
      </c>
      <c r="H235" s="162">
        <f t="shared" si="57"/>
        <v>20880.2</v>
      </c>
      <c r="I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</row>
    <row r="236" spans="1:253" s="24" customFormat="1" ht="17.100000000000001" customHeight="1" x14ac:dyDescent="0.2">
      <c r="A236" s="38"/>
      <c r="B236" s="38"/>
      <c r="C236" s="45"/>
      <c r="D236" s="126" t="s">
        <v>204</v>
      </c>
      <c r="E236" s="71" t="s">
        <v>205</v>
      </c>
      <c r="F236" s="165">
        <v>10000</v>
      </c>
      <c r="G236" s="165"/>
      <c r="H236" s="185">
        <f>F236+G236</f>
        <v>10000</v>
      </c>
      <c r="I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</row>
    <row r="237" spans="1:253" s="24" customFormat="1" ht="34.5" customHeight="1" x14ac:dyDescent="0.2">
      <c r="A237" s="38"/>
      <c r="B237" s="38"/>
      <c r="C237" s="39"/>
      <c r="D237" s="55" t="s">
        <v>44</v>
      </c>
      <c r="E237" s="29" t="s">
        <v>218</v>
      </c>
      <c r="F237" s="146">
        <v>10880.2</v>
      </c>
      <c r="G237" s="146"/>
      <c r="H237" s="185">
        <f>F237+G237</f>
        <v>10880.2</v>
      </c>
      <c r="I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</row>
    <row r="238" spans="1:253" s="24" customFormat="1" ht="17.100000000000001" hidden="1" customHeight="1" x14ac:dyDescent="0.2">
      <c r="A238" s="33"/>
      <c r="B238" s="100" t="s">
        <v>149</v>
      </c>
      <c r="C238" s="98"/>
      <c r="D238" s="98"/>
      <c r="E238" s="99" t="s">
        <v>32</v>
      </c>
      <c r="F238" s="151"/>
      <c r="G238" s="151"/>
      <c r="H238" s="80">
        <f>H239+H244</f>
        <v>0</v>
      </c>
      <c r="I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</row>
    <row r="239" spans="1:253" s="24" customFormat="1" ht="17.100000000000001" hidden="1" customHeight="1" x14ac:dyDescent="0.2">
      <c r="A239" s="34"/>
      <c r="B239" s="34"/>
      <c r="C239" s="35" t="s">
        <v>50</v>
      </c>
      <c r="D239" s="35"/>
      <c r="E239" s="36" t="s">
        <v>17</v>
      </c>
      <c r="F239" s="144"/>
      <c r="G239" s="144"/>
      <c r="H239" s="37">
        <f>H240+H242+H243</f>
        <v>0</v>
      </c>
      <c r="I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</row>
    <row r="240" spans="1:253" s="24" customFormat="1" ht="23.25" hidden="1" customHeight="1" x14ac:dyDescent="0.2">
      <c r="A240" s="88"/>
      <c r="B240" s="88"/>
      <c r="C240" s="89"/>
      <c r="D240" s="43" t="s">
        <v>64</v>
      </c>
      <c r="E240" s="87" t="s">
        <v>145</v>
      </c>
      <c r="F240" s="166"/>
      <c r="G240" s="166"/>
      <c r="H240" s="44">
        <v>0</v>
      </c>
      <c r="I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</row>
    <row r="241" spans="1:253" s="24" customFormat="1" ht="17.100000000000001" hidden="1" customHeight="1" x14ac:dyDescent="0.2">
      <c r="A241" s="38"/>
      <c r="B241" s="38"/>
      <c r="C241" s="39"/>
      <c r="D241" s="40" t="s">
        <v>44</v>
      </c>
      <c r="E241" s="41" t="s">
        <v>140</v>
      </c>
      <c r="F241" s="145"/>
      <c r="G241" s="145"/>
      <c r="H241" s="42"/>
      <c r="I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</row>
    <row r="242" spans="1:253" s="24" customFormat="1" ht="17.100000000000001" hidden="1" customHeight="1" x14ac:dyDescent="0.2">
      <c r="A242" s="38"/>
      <c r="B242" s="38"/>
      <c r="C242" s="39"/>
      <c r="D242" s="40"/>
      <c r="E242" s="41"/>
      <c r="F242" s="145"/>
      <c r="G242" s="145"/>
      <c r="H242" s="42"/>
      <c r="I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</row>
    <row r="243" spans="1:253" s="24" customFormat="1" hidden="1" x14ac:dyDescent="0.2">
      <c r="A243" s="38"/>
      <c r="B243" s="38"/>
      <c r="C243" s="39"/>
      <c r="D243" s="40" t="s">
        <v>60</v>
      </c>
      <c r="E243" s="41" t="s">
        <v>139</v>
      </c>
      <c r="F243" s="145"/>
      <c r="G243" s="145"/>
      <c r="H243" s="42"/>
      <c r="I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</row>
    <row r="244" spans="1:253" s="24" customFormat="1" ht="17.100000000000001" hidden="1" customHeight="1" x14ac:dyDescent="0.2">
      <c r="A244" s="38"/>
      <c r="B244" s="38"/>
      <c r="C244" s="35" t="s">
        <v>41</v>
      </c>
      <c r="D244" s="35"/>
      <c r="E244" s="36" t="s">
        <v>18</v>
      </c>
      <c r="F244" s="144"/>
      <c r="G244" s="144"/>
      <c r="H244" s="37">
        <f>H245+H246</f>
        <v>0</v>
      </c>
      <c r="I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</row>
    <row r="245" spans="1:253" s="24" customFormat="1" ht="17.100000000000001" hidden="1" customHeight="1" x14ac:dyDescent="0.2">
      <c r="A245" s="38"/>
      <c r="B245" s="38"/>
      <c r="C245" s="39"/>
      <c r="D245" s="43" t="s">
        <v>46</v>
      </c>
      <c r="E245" s="29" t="s">
        <v>146</v>
      </c>
      <c r="F245" s="146"/>
      <c r="G245" s="146"/>
      <c r="H245" s="44"/>
      <c r="I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</row>
    <row r="246" spans="1:253" s="24" customFormat="1" ht="23.25" hidden="1" customHeight="1" x14ac:dyDescent="0.2">
      <c r="A246" s="169"/>
      <c r="B246" s="169"/>
      <c r="C246" s="90"/>
      <c r="D246" s="48" t="s">
        <v>62</v>
      </c>
      <c r="E246" s="49" t="s">
        <v>143</v>
      </c>
      <c r="F246" s="148"/>
      <c r="G246" s="148"/>
      <c r="H246" s="181"/>
      <c r="I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</row>
    <row r="247" spans="1:253" ht="23.25" customHeight="1" x14ac:dyDescent="0.2">
      <c r="A247" s="219"/>
      <c r="B247" s="219"/>
      <c r="C247" s="219"/>
      <c r="D247" s="182"/>
      <c r="E247" s="182" t="s">
        <v>150</v>
      </c>
      <c r="F247" s="183">
        <f>F8+F15+F37+F45+F49+F60+F70+F107+F206</f>
        <v>422018.55</v>
      </c>
      <c r="G247" s="183">
        <f t="shared" ref="G247:H247" si="58">G8+G15+G37+G45+G49+G60+G70+G107+G206</f>
        <v>0</v>
      </c>
      <c r="H247" s="183">
        <f t="shared" si="58"/>
        <v>422018.55</v>
      </c>
    </row>
    <row r="248" spans="1:253" x14ac:dyDescent="0.2">
      <c r="A248" s="8"/>
      <c r="B248" s="8"/>
      <c r="C248" s="8"/>
      <c r="D248" s="8"/>
      <c r="E248" s="8"/>
      <c r="F248" s="8"/>
      <c r="G248" s="8"/>
      <c r="H248" s="91"/>
    </row>
    <row r="249" spans="1:253" x14ac:dyDescent="0.2">
      <c r="A249" s="8"/>
      <c r="B249" s="8"/>
      <c r="C249" s="8"/>
      <c r="D249" s="8"/>
      <c r="E249" s="8"/>
      <c r="F249" s="8"/>
      <c r="G249" s="8"/>
      <c r="H249" s="8"/>
    </row>
    <row r="250" spans="1:253" x14ac:dyDescent="0.2">
      <c r="A250" s="8"/>
      <c r="B250" s="8"/>
      <c r="C250" s="8"/>
      <c r="D250" s="8"/>
      <c r="E250" s="8"/>
      <c r="F250" s="8"/>
      <c r="G250" s="8"/>
      <c r="H250" s="8"/>
    </row>
    <row r="251" spans="1:253" x14ac:dyDescent="0.2">
      <c r="A251" s="8"/>
      <c r="B251" s="8"/>
      <c r="C251" s="8"/>
      <c r="D251" s="8"/>
      <c r="E251" s="8"/>
      <c r="F251" s="8"/>
      <c r="G251" s="8"/>
      <c r="H251" s="8"/>
    </row>
    <row r="252" spans="1:253" x14ac:dyDescent="0.2">
      <c r="D252" s="8"/>
      <c r="E252" s="8"/>
      <c r="F252" s="8"/>
      <c r="G252" s="8"/>
    </row>
    <row r="253" spans="1:253" x14ac:dyDescent="0.2">
      <c r="D253" s="8"/>
      <c r="E253" s="8"/>
      <c r="F253" s="8"/>
      <c r="G253" s="8"/>
    </row>
    <row r="254" spans="1:253" s="93" customFormat="1" ht="11.25" x14ac:dyDescent="0.2">
      <c r="A254" s="92"/>
      <c r="B254" s="92"/>
      <c r="C254" s="9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</row>
    <row r="255" spans="1:253" s="93" customFormat="1" ht="11.25" x14ac:dyDescent="0.2">
      <c r="A255" s="92"/>
      <c r="B255" s="92"/>
      <c r="C255" s="9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</row>
    <row r="256" spans="1:253" s="93" customFormat="1" ht="11.25" x14ac:dyDescent="0.2">
      <c r="A256" s="92"/>
      <c r="B256" s="92"/>
      <c r="C256" s="9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</row>
    <row r="257" spans="1:253" s="93" customFormat="1" ht="11.25" x14ac:dyDescent="0.2">
      <c r="A257" s="92"/>
      <c r="B257" s="92"/>
      <c r="C257" s="9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</row>
    <row r="258" spans="1:253" s="93" customFormat="1" ht="11.25" x14ac:dyDescent="0.2">
      <c r="A258" s="92"/>
      <c r="B258" s="92"/>
      <c r="C258" s="9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</row>
    <row r="259" spans="1:253" s="93" customFormat="1" ht="11.25" x14ac:dyDescent="0.2">
      <c r="A259" s="92"/>
      <c r="B259" s="92"/>
      <c r="C259" s="9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</row>
    <row r="260" spans="1:253" s="93" customFormat="1" ht="11.25" x14ac:dyDescent="0.2">
      <c r="A260" s="92"/>
      <c r="B260" s="92"/>
      <c r="C260" s="9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</row>
    <row r="261" spans="1:253" s="93" customFormat="1" ht="11.25" x14ac:dyDescent="0.2">
      <c r="A261" s="92"/>
      <c r="B261" s="92"/>
      <c r="C261" s="9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</row>
    <row r="262" spans="1:253" s="93" customFormat="1" ht="11.25" x14ac:dyDescent="0.2">
      <c r="A262" s="92"/>
      <c r="B262" s="92"/>
      <c r="C262" s="9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</row>
    <row r="263" spans="1:253" s="93" customFormat="1" ht="11.25" x14ac:dyDescent="0.2">
      <c r="A263" s="92"/>
      <c r="B263" s="92"/>
      <c r="C263" s="9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</row>
    <row r="264" spans="1:253" s="93" customFormat="1" ht="11.25" x14ac:dyDescent="0.2">
      <c r="A264" s="92"/>
      <c r="B264" s="92"/>
      <c r="C264" s="9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</row>
    <row r="265" spans="1:253" s="93" customFormat="1" ht="11.25" x14ac:dyDescent="0.2">
      <c r="A265" s="92"/>
      <c r="B265" s="92"/>
      <c r="C265" s="9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</row>
    <row r="266" spans="1:253" s="93" customFormat="1" ht="11.25" x14ac:dyDescent="0.2">
      <c r="A266" s="92"/>
      <c r="B266" s="92"/>
      <c r="C266" s="9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</row>
    <row r="267" spans="1:253" s="93" customFormat="1" ht="11.25" x14ac:dyDescent="0.2">
      <c r="A267" s="92"/>
      <c r="B267" s="92"/>
      <c r="C267" s="9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</row>
  </sheetData>
  <sheetProtection selectLockedCells="1" selectUnlockedCells="1"/>
  <autoFilter ref="A7:H13"/>
  <mergeCells count="14">
    <mergeCell ref="C140:C141"/>
    <mergeCell ref="A247:C247"/>
    <mergeCell ref="A9:A14"/>
    <mergeCell ref="B10:B14"/>
    <mergeCell ref="C11:C14"/>
    <mergeCell ref="C40:C42"/>
    <mergeCell ref="C85:C90"/>
    <mergeCell ref="B90:B93"/>
    <mergeCell ref="C92:C93"/>
    <mergeCell ref="A109:A113"/>
    <mergeCell ref="B109:B111"/>
    <mergeCell ref="A1:H1"/>
    <mergeCell ref="A2:H2"/>
    <mergeCell ref="A3:H3"/>
  </mergeCells>
  <pageMargins left="0.25" right="0.25" top="0.75" bottom="0.75" header="0.3" footer="0.3"/>
  <pageSetup paperSize="9" scale="82" firstPageNumber="0" fitToHeight="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2020-12-15T19:18:45Z</cp:lastPrinted>
  <dcterms:created xsi:type="dcterms:W3CDTF">2018-11-03T12:53:48Z</dcterms:created>
  <dcterms:modified xsi:type="dcterms:W3CDTF">2020-12-15T19:19:26Z</dcterms:modified>
</cp:coreProperties>
</file>