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Zał. nr 4" sheetId="25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8" i="25" l="1"/>
  <c r="H18" i="25"/>
  <c r="J24" i="25"/>
  <c r="J72" i="25" l="1"/>
  <c r="J73" i="25"/>
  <c r="J74" i="25"/>
  <c r="J75" i="25"/>
  <c r="J70" i="25"/>
  <c r="J71" i="25"/>
  <c r="I59" i="25"/>
  <c r="H59" i="25"/>
  <c r="J69" i="25"/>
  <c r="I25" i="25" l="1"/>
  <c r="H25" i="25"/>
  <c r="H17" i="25" s="1"/>
  <c r="J28" i="25"/>
  <c r="J29" i="25"/>
  <c r="J30" i="25"/>
  <c r="J27" i="25"/>
  <c r="F25" i="25"/>
  <c r="E25" i="25"/>
  <c r="G26" i="25"/>
  <c r="G25" i="25" s="1"/>
  <c r="E141" i="25"/>
  <c r="E133" i="25"/>
  <c r="E134" i="25"/>
  <c r="J25" i="25" l="1"/>
  <c r="I84" i="25"/>
  <c r="H84" i="25"/>
  <c r="J94" i="25"/>
  <c r="I117" i="25" l="1"/>
  <c r="H117" i="25"/>
  <c r="J120" i="25"/>
  <c r="J121" i="25"/>
  <c r="J122" i="25"/>
  <c r="J123" i="25"/>
  <c r="J124" i="25"/>
  <c r="J119" i="25"/>
  <c r="F117" i="25"/>
  <c r="E117" i="25"/>
  <c r="G118" i="25"/>
  <c r="G117" i="25" s="1"/>
  <c r="J117" i="25" l="1"/>
  <c r="J56" i="25" l="1"/>
  <c r="J57" i="25"/>
  <c r="I53" i="25"/>
  <c r="I52" i="25" s="1"/>
  <c r="H53" i="25"/>
  <c r="H52" i="25" s="1"/>
  <c r="J55" i="25"/>
  <c r="F53" i="25"/>
  <c r="F52" i="25" s="1"/>
  <c r="E53" i="25"/>
  <c r="E52" i="25" s="1"/>
  <c r="G54" i="25"/>
  <c r="G53" i="25" s="1"/>
  <c r="G52" i="25" s="1"/>
  <c r="I48" i="25"/>
  <c r="I47" i="25" s="1"/>
  <c r="H48" i="25"/>
  <c r="H47" i="25" s="1"/>
  <c r="J51" i="25"/>
  <c r="J50" i="25"/>
  <c r="F48" i="25"/>
  <c r="F47" i="25" s="1"/>
  <c r="E48" i="25"/>
  <c r="E47" i="25" s="1"/>
  <c r="G49" i="25"/>
  <c r="G48" i="25" s="1"/>
  <c r="G47" i="25" s="1"/>
  <c r="J48" i="25" l="1"/>
  <c r="J47" i="25" s="1"/>
  <c r="J53" i="25"/>
  <c r="J52" i="25" s="1"/>
  <c r="J127" i="25"/>
  <c r="J125" i="25" s="1"/>
  <c r="G126" i="25"/>
  <c r="G125" i="25" s="1"/>
  <c r="I125" i="25"/>
  <c r="I83" i="25" s="1"/>
  <c r="H125" i="25"/>
  <c r="F125" i="25"/>
  <c r="E125" i="25"/>
  <c r="J116" i="25"/>
  <c r="J115" i="25"/>
  <c r="J114" i="25"/>
  <c r="G113" i="25"/>
  <c r="G112" i="25" s="1"/>
  <c r="I112" i="25"/>
  <c r="H112" i="25"/>
  <c r="F112" i="25"/>
  <c r="E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G98" i="25"/>
  <c r="G97" i="25" s="1"/>
  <c r="I97" i="25"/>
  <c r="H97" i="25"/>
  <c r="H83" i="25" s="1"/>
  <c r="F97" i="25"/>
  <c r="E97" i="25"/>
  <c r="J96" i="25"/>
  <c r="J95" i="25"/>
  <c r="J93" i="25"/>
  <c r="J92" i="25"/>
  <c r="J91" i="25"/>
  <c r="J90" i="25"/>
  <c r="J89" i="25"/>
  <c r="J88" i="25"/>
  <c r="J87" i="25"/>
  <c r="J86" i="25"/>
  <c r="G85" i="25"/>
  <c r="G84" i="25" s="1"/>
  <c r="F84" i="25"/>
  <c r="E84" i="25"/>
  <c r="J82" i="25"/>
  <c r="J80" i="25" s="1"/>
  <c r="G81" i="25"/>
  <c r="I80" i="25"/>
  <c r="H80" i="25"/>
  <c r="G80" i="25"/>
  <c r="F80" i="25"/>
  <c r="E80" i="25"/>
  <c r="J79" i="25"/>
  <c r="J78" i="25"/>
  <c r="G77" i="25"/>
  <c r="G76" i="25" s="1"/>
  <c r="I76" i="25"/>
  <c r="H76" i="25"/>
  <c r="F76" i="25"/>
  <c r="E76" i="25"/>
  <c r="J68" i="25"/>
  <c r="J67" i="25"/>
  <c r="J66" i="25"/>
  <c r="J65" i="25"/>
  <c r="J64" i="25"/>
  <c r="J63" i="25"/>
  <c r="J62" i="25"/>
  <c r="J61" i="25"/>
  <c r="G60" i="25"/>
  <c r="G59" i="25" s="1"/>
  <c r="F59" i="25"/>
  <c r="E59" i="25"/>
  <c r="J46" i="25"/>
  <c r="J45" i="25"/>
  <c r="J44" i="25"/>
  <c r="J43" i="25"/>
  <c r="J42" i="25"/>
  <c r="J41" i="25"/>
  <c r="J40" i="25"/>
  <c r="J39" i="25"/>
  <c r="G38" i="25"/>
  <c r="G37" i="25" s="1"/>
  <c r="G31" i="25" s="1"/>
  <c r="I37" i="25"/>
  <c r="H37" i="25"/>
  <c r="F37" i="25"/>
  <c r="E37" i="25"/>
  <c r="G33" i="25"/>
  <c r="J32" i="25"/>
  <c r="I32" i="25"/>
  <c r="H32" i="25"/>
  <c r="G32" i="25"/>
  <c r="F32" i="25"/>
  <c r="E32" i="25"/>
  <c r="J23" i="25"/>
  <c r="J18" i="25" s="1"/>
  <c r="J22" i="25"/>
  <c r="J21" i="25"/>
  <c r="J20" i="25"/>
  <c r="G19" i="25"/>
  <c r="G18" i="25" s="1"/>
  <c r="G17" i="25" s="1"/>
  <c r="I17" i="25"/>
  <c r="F18" i="25"/>
  <c r="F17" i="25" s="1"/>
  <c r="E18" i="25"/>
  <c r="E17" i="25" s="1"/>
  <c r="J16" i="25"/>
  <c r="J15" i="25"/>
  <c r="J14" i="25"/>
  <c r="J13" i="25"/>
  <c r="J12" i="25"/>
  <c r="J11" i="25"/>
  <c r="G10" i="25"/>
  <c r="G9" i="25" s="1"/>
  <c r="G8" i="25" s="1"/>
  <c r="I9" i="25"/>
  <c r="I8" i="25" s="1"/>
  <c r="H9" i="25"/>
  <c r="H8" i="25" s="1"/>
  <c r="F9" i="25"/>
  <c r="F8" i="25" s="1"/>
  <c r="E9" i="25"/>
  <c r="E8" i="25" s="1"/>
  <c r="F83" i="25" l="1"/>
  <c r="J84" i="25"/>
  <c r="F58" i="25"/>
  <c r="E58" i="25"/>
  <c r="J59" i="25"/>
  <c r="J76" i="25"/>
  <c r="E83" i="25"/>
  <c r="G83" i="25"/>
  <c r="I58" i="25"/>
  <c r="J112" i="25"/>
  <c r="F31" i="25"/>
  <c r="J97" i="25"/>
  <c r="H31" i="25"/>
  <c r="H58" i="25"/>
  <c r="G58" i="25"/>
  <c r="E31" i="25"/>
  <c r="I31" i="25"/>
  <c r="J37" i="25"/>
  <c r="J31" i="25" s="1"/>
  <c r="J17" i="25"/>
  <c r="J9" i="25"/>
  <c r="J8" i="25" s="1"/>
  <c r="J83" i="25" l="1"/>
  <c r="J58" i="25"/>
  <c r="F128" i="25"/>
  <c r="H128" i="25"/>
  <c r="I128" i="25"/>
  <c r="G128" i="25"/>
  <c r="E128" i="25"/>
  <c r="J128" i="25" l="1"/>
</calcChain>
</file>

<file path=xl/sharedStrings.xml><?xml version="1.0" encoding="utf-8"?>
<sst xmlns="http://schemas.openxmlformats.org/spreadsheetml/2006/main" count="158" uniqueCount="68">
  <si>
    <t>§</t>
  </si>
  <si>
    <t>Dział</t>
  </si>
  <si>
    <t>Rozdział</t>
  </si>
  <si>
    <t>Nazwa</t>
  </si>
  <si>
    <t>Wydatki</t>
  </si>
  <si>
    <t xml:space="preserve"> Dochody </t>
  </si>
  <si>
    <t>zmiana</t>
  </si>
  <si>
    <t>Zakup usług pozostałych</t>
  </si>
  <si>
    <t>Oświata i wychowanie</t>
  </si>
  <si>
    <t>Wynagrodzenia osobowe pracowników</t>
  </si>
  <si>
    <t>Pomoc społeczna</t>
  </si>
  <si>
    <t>Składki na ubezpieczenie zdrowotne</t>
  </si>
  <si>
    <t>Świadczenia społeczne</t>
  </si>
  <si>
    <t>Wydatki osobowe niezaliczane do wynagrodzeń</t>
  </si>
  <si>
    <t>Dodatkowe wynagrodzenia roczne</t>
  </si>
  <si>
    <t>Składki na ubezpieczenia społeczne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</si>
  <si>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</si>
  <si>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</si>
  <si>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</si>
  <si>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</si>
  <si>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Pozostała działalność</t>
  </si>
  <si>
    <t>OGÓŁEM:</t>
  </si>
  <si>
    <t>Ochrona zdrowia</t>
  </si>
  <si>
    <t>Wynagrodzenia bezosobowe</t>
  </si>
  <si>
    <t xml:space="preserve">Opłaty z tytułu zakupu usług telekomunikacyjnych </t>
  </si>
  <si>
    <t>Podróże służbowe krajowe</t>
  </si>
  <si>
    <t>Różne opłaty i składki</t>
  </si>
  <si>
    <t>Plan</t>
  </si>
  <si>
    <t>Plan po zmianach</t>
  </si>
  <si>
    <t xml:space="preserve">Plan dochodów, dotacji i wydatków związanych z realizacją zadań  z zakresu administracji rządowej i innych zadań zleconych gminie ustawami na 2020 rok </t>
  </si>
  <si>
    <t>a) plan dotacji i wydatków</t>
  </si>
  <si>
    <t>Dotacje</t>
  </si>
  <si>
    <t>010</t>
  </si>
  <si>
    <t>Rolnictwo i łowiectwo</t>
  </si>
  <si>
    <t>01095</t>
  </si>
  <si>
    <t>Dotacje celowe otrzymane z budżetu państwa na realizację zadań bieżących z zakresu administracji rządowej oraz innych zadań zleconych gminie (związkom gmin) ustawami</t>
  </si>
  <si>
    <t xml:space="preserve">Składki na ubezpieczenia społeczne </t>
  </si>
  <si>
    <t>Administracja publiczna</t>
  </si>
  <si>
    <t>Urzędy wojewódzkie</t>
  </si>
  <si>
    <t xml:space="preserve">Urzędy naczelnych organów władzy państwowej, kontroli i ochrony prawa </t>
  </si>
  <si>
    <t>Wybory Prezydenta Rzeczypospolitej Polskiej</t>
  </si>
  <si>
    <t>Różne wydatki na rzecz osób fizycznych</t>
  </si>
  <si>
    <t>Ośrodki wsparcia</t>
  </si>
  <si>
    <t>Zakup usług zdrowotnych</t>
  </si>
  <si>
    <t>Szkolenia pracowników nie będących członkami korpusu służby cywilnej</t>
  </si>
  <si>
    <t>Dodatki mieszkaniowe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</si>
  <si>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</si>
  <si>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</si>
  <si>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</si>
  <si>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</si>
  <si>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rodzinne, świadczenie z funduszu alimentacyjnego oraz składki na ubezpieczenia emerytalne i rentowe z ubezpieczenia społecznego</t>
  </si>
  <si>
    <t>Karta Dużej Rodziny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</si>
  <si>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</si>
  <si>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b) plan dochodów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</si>
  <si>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</si>
  <si>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</si>
  <si>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</si>
  <si>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</si>
  <si>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</si>
  <si>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>Zapewnienie uczniom prawa do bezpłatnego dostępu do podręczników, materiałów edukacyjnych lub materiałów ćwiczeniowych</t>
  </si>
  <si>
    <t>Zakup środków dydaktycznych i książek</t>
  </si>
  <si>
    <t>Wspieranie rodziny</t>
  </si>
  <si>
    <t>Spis powszechny i inne</t>
  </si>
  <si>
    <t>Zakup usług remontowych</t>
  </si>
  <si>
    <t>Składki na Fundusz Pracy oraz Fundusz Solidarnościowy</t>
  </si>
  <si>
    <t>Załącznik nr 4 do Uchwały Nr XLI/…/2020</t>
  </si>
  <si>
    <t>Rady Miejskiej w Rogoźnie</t>
  </si>
  <si>
    <t xml:space="preserve">z dnia 17  grudnia 2020 roku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</si>
</sst>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3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</cellStyleXfs>
  <cellXfs count="58">
    <xf numFmtId="0" fontId="0" fillId="0" borderId="0" xfId="0"/>
    <xf numFmtId="0" fontId="8" fillId="0" borderId="0" xfId="0" applyFont="1"/>
    <xf numFmtId="0" fontId="8" fillId="0" borderId="6" xfId="0" applyFont="1" applyBorder="1"/>
    <xf numFmtId="4" fontId="8" fillId="0" borderId="6" xfId="0" applyNumberFormat="1" applyFont="1" applyBorder="1"/>
    <xf numFmtId="0" fontId="0" fillId="0" borderId="6" xfId="0" applyBorder="1"/>
    <xf numFmtId="4" fontId="0" fillId="0" borderId="6" xfId="0" applyNumberFormat="1" applyBorder="1"/>
    <xf numFmtId="0" fontId="9" fillId="0" borderId="0" xfId="0" applyFo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wrapText="1"/>
    </xf>
    <xf numFmtId="4" fontId="8" fillId="3" borderId="6" xfId="0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49" fontId="0" fillId="3" borderId="5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wrapText="1"/>
    </xf>
    <xf numFmtId="4" fontId="0" fillId="3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4" fontId="8" fillId="3" borderId="6" xfId="0" applyNumberFormat="1" applyFont="1" applyFill="1" applyBorder="1"/>
    <xf numFmtId="0" fontId="0" fillId="4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4" fontId="0" fillId="3" borderId="6" xfId="0" applyNumberFormat="1" applyFill="1" applyBorder="1"/>
    <xf numFmtId="0" fontId="12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left"/>
    </xf>
    <xf numFmtId="0" fontId="0" fillId="0" borderId="6" xfId="0" applyFont="1" applyBorder="1"/>
    <xf numFmtId="4" fontId="0" fillId="0" borderId="6" xfId="0" applyNumberFormat="1" applyFont="1" applyBorder="1"/>
    <xf numFmtId="0" fontId="0" fillId="3" borderId="6" xfId="0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1" fillId="3" borderId="6" xfId="0" applyFont="1" applyFill="1" applyBorder="1"/>
    <xf numFmtId="49" fontId="0" fillId="0" borderId="6" xfId="0" applyNumberFormat="1" applyBorder="1"/>
    <xf numFmtId="0" fontId="11" fillId="0" borderId="6" xfId="0" applyFont="1" applyBorder="1"/>
    <xf numFmtId="4" fontId="10" fillId="3" borderId="6" xfId="0" applyNumberFormat="1" applyFont="1" applyFill="1" applyBorder="1"/>
    <xf numFmtId="0" fontId="0" fillId="3" borderId="6" xfId="0" applyFont="1" applyFill="1" applyBorder="1"/>
    <xf numFmtId="4" fontId="0" fillId="3" borderId="6" xfId="0" applyNumberFormat="1" applyFont="1" applyFill="1" applyBorder="1"/>
    <xf numFmtId="4" fontId="0" fillId="4" borderId="6" xfId="0" applyNumberFormat="1" applyFill="1" applyBorder="1"/>
    <xf numFmtId="49" fontId="0" fillId="4" borderId="6" xfId="0" applyNumberFormat="1" applyFill="1" applyBorder="1"/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</cellXfs>
  <cellStyles count="3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workbookViewId="0">
      <selection activeCell="E25" sqref="E25"/>
    </sheetView>
  </sheetViews>
  <sheetFormatPr defaultRowHeight="15" x14ac:dyDescent="0.25"/>
  <cols>
    <col min="4" max="4" width="32.140625" customWidth="1"/>
    <col min="5" max="5" width="14.85546875" customWidth="1"/>
    <col min="6" max="6" width="12.7109375" customWidth="1"/>
    <col min="7" max="7" width="12.5703125" customWidth="1"/>
    <col min="8" max="8" width="12.28515625" customWidth="1"/>
    <col min="9" max="9" width="11.7109375" customWidth="1"/>
    <col min="10" max="10" width="13.5703125" customWidth="1"/>
  </cols>
  <sheetData>
    <row r="1" spans="1:10" x14ac:dyDescent="0.25">
      <c r="A1" s="6" t="s">
        <v>65</v>
      </c>
      <c r="H1" s="6"/>
    </row>
    <row r="2" spans="1:10" x14ac:dyDescent="0.25">
      <c r="A2" t="s">
        <v>66</v>
      </c>
    </row>
    <row r="3" spans="1:10" x14ac:dyDescent="0.25">
      <c r="A3" t="s">
        <v>67</v>
      </c>
    </row>
    <row r="4" spans="1:10" x14ac:dyDescent="0.25">
      <c r="A4" s="1" t="s">
        <v>29</v>
      </c>
    </row>
    <row r="5" spans="1:10" x14ac:dyDescent="0.25">
      <c r="A5" t="s">
        <v>30</v>
      </c>
    </row>
    <row r="6" spans="1:10" x14ac:dyDescent="0.25">
      <c r="A6" s="55" t="s">
        <v>1</v>
      </c>
      <c r="B6" s="55" t="s">
        <v>2</v>
      </c>
      <c r="C6" s="57" t="s">
        <v>0</v>
      </c>
      <c r="D6" s="55" t="s">
        <v>3</v>
      </c>
      <c r="E6" s="47" t="s">
        <v>31</v>
      </c>
      <c r="F6" s="48"/>
      <c r="G6" s="49"/>
      <c r="H6" s="47" t="s">
        <v>4</v>
      </c>
      <c r="I6" s="50"/>
      <c r="J6" s="51"/>
    </row>
    <row r="7" spans="1:10" ht="30" x14ac:dyDescent="0.25">
      <c r="A7" s="56"/>
      <c r="B7" s="56"/>
      <c r="C7" s="56"/>
      <c r="D7" s="56"/>
      <c r="E7" s="7" t="s">
        <v>27</v>
      </c>
      <c r="F7" s="7" t="s">
        <v>6</v>
      </c>
      <c r="G7" s="8" t="s">
        <v>28</v>
      </c>
      <c r="H7" s="7" t="s">
        <v>27</v>
      </c>
      <c r="I7" s="7" t="s">
        <v>6</v>
      </c>
      <c r="J7" s="8" t="s">
        <v>28</v>
      </c>
    </row>
    <row r="8" spans="1:10" ht="18.75" customHeight="1" x14ac:dyDescent="0.25">
      <c r="A8" s="9" t="s">
        <v>32</v>
      </c>
      <c r="B8" s="10"/>
      <c r="C8" s="10"/>
      <c r="D8" s="10" t="s">
        <v>33</v>
      </c>
      <c r="E8" s="11">
        <f>E9</f>
        <v>997189.6</v>
      </c>
      <c r="F8" s="11">
        <f t="shared" ref="F8:G9" si="0">F9</f>
        <v>0</v>
      </c>
      <c r="G8" s="11">
        <f t="shared" si="0"/>
        <v>997189.6</v>
      </c>
      <c r="H8" s="11">
        <f>H9</f>
        <v>997189.6</v>
      </c>
      <c r="I8" s="11">
        <f t="shared" ref="I8:J8" si="1">I9</f>
        <v>0</v>
      </c>
      <c r="J8" s="11">
        <f t="shared" si="1"/>
        <v>997189.6</v>
      </c>
    </row>
    <row r="9" spans="1:10" ht="16.5" customHeight="1" x14ac:dyDescent="0.25">
      <c r="A9" s="12"/>
      <c r="B9" s="13" t="s">
        <v>34</v>
      </c>
      <c r="C9" s="14"/>
      <c r="D9" s="14" t="s">
        <v>20</v>
      </c>
      <c r="E9" s="15">
        <f>E10</f>
        <v>997189.6</v>
      </c>
      <c r="F9" s="15">
        <f t="shared" si="0"/>
        <v>0</v>
      </c>
      <c r="G9" s="15">
        <f t="shared" si="0"/>
        <v>997189.6</v>
      </c>
      <c r="H9" s="15">
        <f>H11+H12+H13+H14+H15+H16</f>
        <v>997189.6</v>
      </c>
      <c r="I9" s="15">
        <f t="shared" ref="I9:J9" si="2">I11+I12+I13+I14+I15+I16</f>
        <v>0</v>
      </c>
      <c r="J9" s="15">
        <f t="shared" si="2"/>
        <v>997189.6</v>
      </c>
    </row>
    <row r="10" spans="1:10" ht="62.25" customHeight="1" x14ac:dyDescent="0.25">
      <c r="A10" s="12"/>
      <c r="B10" s="12"/>
      <c r="C10" s="16">
        <v>2010</v>
      </c>
      <c r="D10" s="17" t="s">
        <v>35</v>
      </c>
      <c r="E10" s="18">
        <v>997189.6</v>
      </c>
      <c r="F10" s="18"/>
      <c r="G10" s="19">
        <f>E10+F10</f>
        <v>997189.6</v>
      </c>
      <c r="H10" s="18"/>
      <c r="I10" s="18"/>
      <c r="J10" s="19"/>
    </row>
    <row r="11" spans="1:10" ht="16.5" customHeight="1" x14ac:dyDescent="0.25">
      <c r="A11" s="12"/>
      <c r="B11" s="12"/>
      <c r="C11" s="16">
        <v>4010</v>
      </c>
      <c r="D11" s="17" t="s">
        <v>9</v>
      </c>
      <c r="E11" s="18"/>
      <c r="F11" s="18"/>
      <c r="G11" s="19"/>
      <c r="H11" s="18">
        <v>11280</v>
      </c>
      <c r="I11" s="18"/>
      <c r="J11" s="19">
        <f>H11+I11</f>
        <v>11280</v>
      </c>
    </row>
    <row r="12" spans="1:10" ht="16.5" customHeight="1" x14ac:dyDescent="0.25">
      <c r="A12" s="12"/>
      <c r="B12" s="12"/>
      <c r="C12" s="16">
        <v>4110</v>
      </c>
      <c r="D12" s="17" t="s">
        <v>36</v>
      </c>
      <c r="E12" s="18"/>
      <c r="F12" s="18"/>
      <c r="G12" s="19"/>
      <c r="H12" s="18">
        <v>1928.9</v>
      </c>
      <c r="I12" s="18"/>
      <c r="J12" s="19">
        <f t="shared" ref="J12:J16" si="3">H12+I12</f>
        <v>1928.9</v>
      </c>
    </row>
    <row r="13" spans="1:10" ht="29.25" customHeight="1" x14ac:dyDescent="0.25">
      <c r="A13" s="12"/>
      <c r="B13" s="12"/>
      <c r="C13" s="16">
        <v>4120</v>
      </c>
      <c r="D13" s="17" t="s">
        <v>64</v>
      </c>
      <c r="E13" s="18"/>
      <c r="F13" s="18"/>
      <c r="G13" s="19"/>
      <c r="H13" s="18">
        <v>276.36</v>
      </c>
      <c r="I13" s="18"/>
      <c r="J13" s="19">
        <f t="shared" si="3"/>
        <v>276.36</v>
      </c>
    </row>
    <row r="14" spans="1:10" ht="16.5" customHeight="1" x14ac:dyDescent="0.25">
      <c r="A14" s="12"/>
      <c r="B14" s="12"/>
      <c r="C14" s="16">
        <v>4210</v>
      </c>
      <c r="D14" s="17" t="s">
        <v>16</v>
      </c>
      <c r="E14" s="18"/>
      <c r="F14" s="18"/>
      <c r="G14" s="19"/>
      <c r="H14" s="18">
        <v>2524.5</v>
      </c>
      <c r="I14" s="18"/>
      <c r="J14" s="19">
        <f t="shared" si="3"/>
        <v>2524.5</v>
      </c>
    </row>
    <row r="15" spans="1:10" ht="16.5" customHeight="1" x14ac:dyDescent="0.25">
      <c r="A15" s="12"/>
      <c r="B15" s="12"/>
      <c r="C15" s="16">
        <v>4300</v>
      </c>
      <c r="D15" s="17" t="s">
        <v>7</v>
      </c>
      <c r="E15" s="18"/>
      <c r="F15" s="18"/>
      <c r="G15" s="19"/>
      <c r="H15" s="18">
        <v>3542.98</v>
      </c>
      <c r="I15" s="18"/>
      <c r="J15" s="19">
        <f t="shared" si="3"/>
        <v>3542.98</v>
      </c>
    </row>
    <row r="16" spans="1:10" ht="16.5" customHeight="1" x14ac:dyDescent="0.25">
      <c r="A16" s="12"/>
      <c r="B16" s="12"/>
      <c r="C16" s="16">
        <v>4430</v>
      </c>
      <c r="D16" s="20" t="s">
        <v>26</v>
      </c>
      <c r="E16" s="18"/>
      <c r="F16" s="18"/>
      <c r="G16" s="19"/>
      <c r="H16" s="18">
        <v>977636.86</v>
      </c>
      <c r="I16" s="18"/>
      <c r="J16" s="19">
        <f t="shared" si="3"/>
        <v>977636.86</v>
      </c>
    </row>
    <row r="17" spans="1:10" ht="19.5" customHeight="1" x14ac:dyDescent="0.25">
      <c r="A17" s="21">
        <v>750</v>
      </c>
      <c r="B17" s="21"/>
      <c r="C17" s="21"/>
      <c r="D17" s="22" t="s">
        <v>37</v>
      </c>
      <c r="E17" s="23">
        <f>E18+E25</f>
        <v>200803</v>
      </c>
      <c r="F17" s="23">
        <f t="shared" ref="F17:J17" si="4">F18+F25</f>
        <v>0</v>
      </c>
      <c r="G17" s="23">
        <f t="shared" si="4"/>
        <v>200803</v>
      </c>
      <c r="H17" s="23">
        <f t="shared" si="4"/>
        <v>200803.00000000003</v>
      </c>
      <c r="I17" s="23">
        <f t="shared" si="4"/>
        <v>0</v>
      </c>
      <c r="J17" s="23">
        <f t="shared" si="4"/>
        <v>200803.00000000003</v>
      </c>
    </row>
    <row r="18" spans="1:10" ht="16.5" customHeight="1" x14ac:dyDescent="0.25">
      <c r="A18" s="24"/>
      <c r="B18" s="25">
        <v>75011</v>
      </c>
      <c r="C18" s="26"/>
      <c r="D18" s="27" t="s">
        <v>38</v>
      </c>
      <c r="E18" s="28">
        <f>E19</f>
        <v>175478</v>
      </c>
      <c r="F18" s="28">
        <f t="shared" ref="F18:G18" si="5">F19</f>
        <v>0</v>
      </c>
      <c r="G18" s="28">
        <f t="shared" si="5"/>
        <v>175478</v>
      </c>
      <c r="H18" s="28">
        <f>H19+H20+H21+H22+H23+H24</f>
        <v>175478.00000000003</v>
      </c>
      <c r="I18" s="28">
        <f t="shared" ref="I18:J18" si="6">I19+I20+I21+I22+I23+I24</f>
        <v>0</v>
      </c>
      <c r="J18" s="28">
        <f t="shared" si="6"/>
        <v>175478.00000000003</v>
      </c>
    </row>
    <row r="19" spans="1:10" ht="61.5" customHeight="1" x14ac:dyDescent="0.25">
      <c r="A19" s="4"/>
      <c r="B19" s="4"/>
      <c r="C19" s="4">
        <v>2010</v>
      </c>
      <c r="D19" s="17" t="s">
        <v>35</v>
      </c>
      <c r="E19" s="5">
        <v>175478</v>
      </c>
      <c r="F19" s="5"/>
      <c r="G19" s="5">
        <f>E19+F19</f>
        <v>175478</v>
      </c>
      <c r="H19" s="5"/>
      <c r="I19" s="5"/>
      <c r="J19" s="4"/>
    </row>
    <row r="20" spans="1:10" ht="16.5" customHeight="1" x14ac:dyDescent="0.25">
      <c r="A20" s="4"/>
      <c r="B20" s="4"/>
      <c r="C20" s="4">
        <v>4010</v>
      </c>
      <c r="D20" s="17" t="s">
        <v>9</v>
      </c>
      <c r="E20" s="4"/>
      <c r="F20" s="4"/>
      <c r="G20" s="4"/>
      <c r="H20" s="5">
        <v>141901.97</v>
      </c>
      <c r="I20" s="4"/>
      <c r="J20" s="5">
        <f>H20+I20</f>
        <v>141901.97</v>
      </c>
    </row>
    <row r="21" spans="1:10" ht="16.5" customHeight="1" x14ac:dyDescent="0.25">
      <c r="A21" s="4"/>
      <c r="B21" s="4"/>
      <c r="C21" s="4">
        <v>4110</v>
      </c>
      <c r="D21" s="17" t="s">
        <v>36</v>
      </c>
      <c r="E21" s="4"/>
      <c r="F21" s="4"/>
      <c r="G21" s="4"/>
      <c r="H21" s="5">
        <v>23033.86</v>
      </c>
      <c r="I21" s="4"/>
      <c r="J21" s="5">
        <f t="shared" ref="J21:J23" si="7">H21+I21</f>
        <v>23033.86</v>
      </c>
    </row>
    <row r="22" spans="1:10" ht="28.5" customHeight="1" x14ac:dyDescent="0.25">
      <c r="A22" s="4"/>
      <c r="B22" s="4"/>
      <c r="C22" s="4">
        <v>4120</v>
      </c>
      <c r="D22" s="17" t="s">
        <v>64</v>
      </c>
      <c r="E22" s="4"/>
      <c r="F22" s="4"/>
      <c r="G22" s="4"/>
      <c r="H22" s="5">
        <v>3300.17</v>
      </c>
      <c r="I22" s="4"/>
      <c r="J22" s="5">
        <f t="shared" si="7"/>
        <v>3300.17</v>
      </c>
    </row>
    <row r="23" spans="1:10" ht="16.5" customHeight="1" x14ac:dyDescent="0.25">
      <c r="A23" s="4"/>
      <c r="B23" s="4"/>
      <c r="C23" s="4">
        <v>4210</v>
      </c>
      <c r="D23" s="17" t="s">
        <v>16</v>
      </c>
      <c r="E23" s="4"/>
      <c r="F23" s="4"/>
      <c r="G23" s="4"/>
      <c r="H23" s="5">
        <v>2700</v>
      </c>
      <c r="I23" s="5"/>
      <c r="J23" s="5">
        <f t="shared" si="7"/>
        <v>2700</v>
      </c>
    </row>
    <row r="24" spans="1:10" ht="16.5" customHeight="1" x14ac:dyDescent="0.25">
      <c r="A24" s="4"/>
      <c r="B24" s="4"/>
      <c r="C24" s="4">
        <v>4300</v>
      </c>
      <c r="D24" s="17" t="s">
        <v>7</v>
      </c>
      <c r="E24" s="4"/>
      <c r="F24" s="4"/>
      <c r="G24" s="4"/>
      <c r="H24" s="5">
        <v>4542</v>
      </c>
      <c r="I24" s="5"/>
      <c r="J24" s="5">
        <f>H24+I24</f>
        <v>4542</v>
      </c>
    </row>
    <row r="25" spans="1:10" ht="16.5" customHeight="1" x14ac:dyDescent="0.25">
      <c r="A25" s="4"/>
      <c r="B25" s="26">
        <v>75056</v>
      </c>
      <c r="C25" s="26"/>
      <c r="D25" s="30" t="s">
        <v>62</v>
      </c>
      <c r="E25" s="28">
        <f>E26</f>
        <v>25325</v>
      </c>
      <c r="F25" s="28">
        <f t="shared" ref="F25:G25" si="8">F26</f>
        <v>0</v>
      </c>
      <c r="G25" s="28">
        <f t="shared" si="8"/>
        <v>25325</v>
      </c>
      <c r="H25" s="28">
        <f>H27+H28+H29+H30</f>
        <v>25325</v>
      </c>
      <c r="I25" s="28">
        <f t="shared" ref="I25:J25" si="9">I27+I28+I29+I30</f>
        <v>0</v>
      </c>
      <c r="J25" s="28">
        <f t="shared" si="9"/>
        <v>25325</v>
      </c>
    </row>
    <row r="26" spans="1:10" ht="57.75" customHeight="1" x14ac:dyDescent="0.25">
      <c r="A26" s="24"/>
      <c r="B26" s="24"/>
      <c r="C26" s="24">
        <v>2010</v>
      </c>
      <c r="D26" s="17" t="s">
        <v>35</v>
      </c>
      <c r="E26" s="45">
        <v>25325</v>
      </c>
      <c r="F26" s="45"/>
      <c r="G26" s="45">
        <f>E26+F26</f>
        <v>25325</v>
      </c>
      <c r="H26" s="45"/>
      <c r="I26" s="45"/>
      <c r="J26" s="45"/>
    </row>
    <row r="27" spans="1:10" ht="22.5" customHeight="1" x14ac:dyDescent="0.25">
      <c r="A27" s="24"/>
      <c r="B27" s="24"/>
      <c r="C27" s="24">
        <v>4010</v>
      </c>
      <c r="D27" s="17" t="s">
        <v>9</v>
      </c>
      <c r="E27" s="45"/>
      <c r="F27" s="45"/>
      <c r="G27" s="45"/>
      <c r="H27" s="45">
        <v>20360</v>
      </c>
      <c r="I27" s="45"/>
      <c r="J27" s="45">
        <f>H27+I27</f>
        <v>20360</v>
      </c>
    </row>
    <row r="28" spans="1:10" ht="22.5" customHeight="1" x14ac:dyDescent="0.25">
      <c r="A28" s="24"/>
      <c r="B28" s="24"/>
      <c r="C28" s="24">
        <v>4110</v>
      </c>
      <c r="D28" s="17" t="s">
        <v>15</v>
      </c>
      <c r="E28" s="45"/>
      <c r="F28" s="45"/>
      <c r="G28" s="45"/>
      <c r="H28" s="45">
        <v>3480</v>
      </c>
      <c r="I28" s="45"/>
      <c r="J28" s="45">
        <f t="shared" ref="J28:J30" si="10">H28+I28</f>
        <v>3480</v>
      </c>
    </row>
    <row r="29" spans="1:10" ht="31.5" customHeight="1" x14ac:dyDescent="0.25">
      <c r="A29" s="24"/>
      <c r="B29" s="24"/>
      <c r="C29" s="24">
        <v>4120</v>
      </c>
      <c r="D29" s="17" t="s">
        <v>64</v>
      </c>
      <c r="E29" s="45"/>
      <c r="F29" s="45"/>
      <c r="G29" s="45"/>
      <c r="H29" s="45">
        <v>500</v>
      </c>
      <c r="I29" s="45"/>
      <c r="J29" s="45">
        <f t="shared" si="10"/>
        <v>500</v>
      </c>
    </row>
    <row r="30" spans="1:10" ht="22.5" customHeight="1" x14ac:dyDescent="0.25">
      <c r="A30" s="24"/>
      <c r="B30" s="24"/>
      <c r="C30" s="24">
        <v>4210</v>
      </c>
      <c r="D30" s="17" t="s">
        <v>16</v>
      </c>
      <c r="E30" s="45"/>
      <c r="F30" s="45"/>
      <c r="G30" s="45"/>
      <c r="H30" s="45">
        <v>985</v>
      </c>
      <c r="I30" s="45"/>
      <c r="J30" s="45">
        <f t="shared" si="10"/>
        <v>985</v>
      </c>
    </row>
    <row r="31" spans="1:10" ht="27" customHeight="1" x14ac:dyDescent="0.25">
      <c r="A31" s="21">
        <v>751</v>
      </c>
      <c r="B31" s="21"/>
      <c r="C31" s="21"/>
      <c r="D31" s="29" t="s">
        <v>39</v>
      </c>
      <c r="E31" s="23">
        <f>E32+E37</f>
        <v>151026</v>
      </c>
      <c r="F31" s="23">
        <f t="shared" ref="F31:J31" si="11">F32+F37</f>
        <v>0</v>
      </c>
      <c r="G31" s="23">
        <f t="shared" si="11"/>
        <v>151026</v>
      </c>
      <c r="H31" s="23">
        <f t="shared" si="11"/>
        <v>151025.99999999997</v>
      </c>
      <c r="I31" s="23">
        <f t="shared" si="11"/>
        <v>0</v>
      </c>
      <c r="J31" s="23">
        <f t="shared" si="11"/>
        <v>151025.99999999997</v>
      </c>
    </row>
    <row r="32" spans="1:10" ht="27.75" customHeight="1" x14ac:dyDescent="0.25">
      <c r="A32" s="24"/>
      <c r="B32" s="25">
        <v>75101</v>
      </c>
      <c r="C32" s="26"/>
      <c r="D32" s="30" t="s">
        <v>39</v>
      </c>
      <c r="E32" s="28">
        <f>E33</f>
        <v>3507</v>
      </c>
      <c r="F32" s="28">
        <f t="shared" ref="F32:G32" si="12">F33</f>
        <v>0</v>
      </c>
      <c r="G32" s="28">
        <f t="shared" si="12"/>
        <v>3507</v>
      </c>
      <c r="H32" s="28">
        <f>H34+H35+H36</f>
        <v>3507</v>
      </c>
      <c r="I32" s="28">
        <f t="shared" ref="I32:J32" si="13">I34+I35+I36</f>
        <v>0</v>
      </c>
      <c r="J32" s="28">
        <f t="shared" si="13"/>
        <v>3507</v>
      </c>
    </row>
    <row r="33" spans="1:10" ht="63" customHeight="1" x14ac:dyDescent="0.25">
      <c r="A33" s="4"/>
      <c r="B33" s="4"/>
      <c r="C33" s="4">
        <v>2010</v>
      </c>
      <c r="D33" s="17" t="s">
        <v>35</v>
      </c>
      <c r="E33" s="5">
        <v>3507</v>
      </c>
      <c r="F33" s="5"/>
      <c r="G33" s="5">
        <f>E33+F33</f>
        <v>3507</v>
      </c>
      <c r="H33" s="5"/>
      <c r="I33" s="5"/>
      <c r="J33" s="4"/>
    </row>
    <row r="34" spans="1:10" ht="16.5" customHeight="1" x14ac:dyDescent="0.25">
      <c r="A34" s="4"/>
      <c r="B34" s="4"/>
      <c r="C34" s="4">
        <v>4010</v>
      </c>
      <c r="D34" s="17" t="s">
        <v>9</v>
      </c>
      <c r="E34" s="4"/>
      <c r="F34" s="4"/>
      <c r="G34" s="4"/>
      <c r="H34" s="5">
        <v>2933.5</v>
      </c>
      <c r="I34" s="4"/>
      <c r="J34" s="5">
        <v>2933.5</v>
      </c>
    </row>
    <row r="35" spans="1:10" ht="16.5" customHeight="1" x14ac:dyDescent="0.25">
      <c r="A35" s="4"/>
      <c r="B35" s="4"/>
      <c r="C35" s="4">
        <v>4110</v>
      </c>
      <c r="D35" s="17" t="s">
        <v>15</v>
      </c>
      <c r="E35" s="4"/>
      <c r="F35" s="4"/>
      <c r="G35" s="4"/>
      <c r="H35" s="5">
        <v>501.63</v>
      </c>
      <c r="I35" s="4"/>
      <c r="J35" s="4">
        <v>501.63</v>
      </c>
    </row>
    <row r="36" spans="1:10" ht="27.75" customHeight="1" x14ac:dyDescent="0.25">
      <c r="A36" s="4"/>
      <c r="B36" s="4"/>
      <c r="C36" s="4">
        <v>4120</v>
      </c>
      <c r="D36" s="17" t="s">
        <v>64</v>
      </c>
      <c r="E36" s="4"/>
      <c r="F36" s="4"/>
      <c r="G36" s="4"/>
      <c r="H36" s="5">
        <v>71.87</v>
      </c>
      <c r="I36" s="4"/>
      <c r="J36" s="4">
        <v>71.87</v>
      </c>
    </row>
    <row r="37" spans="1:10" x14ac:dyDescent="0.25">
      <c r="A37" s="4"/>
      <c r="B37" s="25">
        <v>75107</v>
      </c>
      <c r="C37" s="26"/>
      <c r="D37" s="31" t="s">
        <v>40</v>
      </c>
      <c r="E37" s="28">
        <f>E38</f>
        <v>147519</v>
      </c>
      <c r="F37" s="28">
        <f t="shared" ref="F37:G37" si="14">F38</f>
        <v>0</v>
      </c>
      <c r="G37" s="28">
        <f t="shared" si="14"/>
        <v>147519</v>
      </c>
      <c r="H37" s="28">
        <f>H39+H40+H41+H42+H43+H44+H45+H46</f>
        <v>147518.99999999997</v>
      </c>
      <c r="I37" s="28">
        <f t="shared" ref="I37:J37" si="15">I39+I40+I41+I42+I43+I44+I45+I46</f>
        <v>0</v>
      </c>
      <c r="J37" s="28">
        <f t="shared" si="15"/>
        <v>147518.99999999997</v>
      </c>
    </row>
    <row r="38" spans="1:10" ht="59.25" customHeight="1" x14ac:dyDescent="0.25">
      <c r="A38" s="4"/>
      <c r="B38" s="4"/>
      <c r="C38" s="32">
        <v>2010</v>
      </c>
      <c r="D38" s="17" t="s">
        <v>35</v>
      </c>
      <c r="E38" s="33">
        <v>147519</v>
      </c>
      <c r="F38" s="33"/>
      <c r="G38" s="33">
        <f>E38+F38</f>
        <v>147519</v>
      </c>
      <c r="H38" s="33"/>
      <c r="I38" s="33"/>
      <c r="J38" s="33"/>
    </row>
    <row r="39" spans="1:10" ht="16.5" customHeight="1" x14ac:dyDescent="0.25">
      <c r="A39" s="4"/>
      <c r="B39" s="4"/>
      <c r="C39" s="32">
        <v>3030</v>
      </c>
      <c r="D39" s="17" t="s">
        <v>41</v>
      </c>
      <c r="E39" s="33"/>
      <c r="F39" s="33"/>
      <c r="G39" s="33"/>
      <c r="H39" s="33">
        <v>92100</v>
      </c>
      <c r="I39" s="33"/>
      <c r="J39" s="33">
        <f>H39+I39</f>
        <v>92100</v>
      </c>
    </row>
    <row r="40" spans="1:10" ht="16.5" customHeight="1" x14ac:dyDescent="0.25">
      <c r="A40" s="4"/>
      <c r="B40" s="4"/>
      <c r="C40" s="32">
        <v>4110</v>
      </c>
      <c r="D40" s="17" t="s">
        <v>36</v>
      </c>
      <c r="E40" s="33"/>
      <c r="F40" s="33"/>
      <c r="G40" s="33"/>
      <c r="H40" s="33">
        <v>5159.08</v>
      </c>
      <c r="I40" s="33"/>
      <c r="J40" s="33">
        <f t="shared" ref="J40:J46" si="16">H40+I40</f>
        <v>5159.08</v>
      </c>
    </row>
    <row r="41" spans="1:10" ht="32.25" customHeight="1" x14ac:dyDescent="0.25">
      <c r="A41" s="4"/>
      <c r="B41" s="4"/>
      <c r="C41" s="32">
        <v>4120</v>
      </c>
      <c r="D41" s="17" t="s">
        <v>64</v>
      </c>
      <c r="E41" s="33"/>
      <c r="F41" s="33"/>
      <c r="G41" s="33"/>
      <c r="H41" s="33">
        <v>546.20000000000005</v>
      </c>
      <c r="I41" s="33"/>
      <c r="J41" s="33">
        <f t="shared" si="16"/>
        <v>546.20000000000005</v>
      </c>
    </row>
    <row r="42" spans="1:10" ht="16.5" customHeight="1" x14ac:dyDescent="0.25">
      <c r="A42" s="4"/>
      <c r="B42" s="4"/>
      <c r="C42" s="32">
        <v>4170</v>
      </c>
      <c r="D42" s="17" t="s">
        <v>23</v>
      </c>
      <c r="E42" s="33"/>
      <c r="F42" s="33"/>
      <c r="G42" s="33"/>
      <c r="H42" s="33">
        <v>37200</v>
      </c>
      <c r="I42" s="33"/>
      <c r="J42" s="33">
        <f t="shared" si="16"/>
        <v>37200</v>
      </c>
    </row>
    <row r="43" spans="1:10" ht="16.5" customHeight="1" x14ac:dyDescent="0.25">
      <c r="A43" s="4"/>
      <c r="B43" s="4"/>
      <c r="C43" s="32">
        <v>4210</v>
      </c>
      <c r="D43" s="17" t="s">
        <v>16</v>
      </c>
      <c r="E43" s="33"/>
      <c r="F43" s="33"/>
      <c r="G43" s="33"/>
      <c r="H43" s="33">
        <v>8069.09</v>
      </c>
      <c r="I43" s="33"/>
      <c r="J43" s="33">
        <f t="shared" si="16"/>
        <v>8069.09</v>
      </c>
    </row>
    <row r="44" spans="1:10" ht="16.5" customHeight="1" x14ac:dyDescent="0.25">
      <c r="A44" s="4"/>
      <c r="B44" s="4"/>
      <c r="C44" s="32">
        <v>4260</v>
      </c>
      <c r="D44" s="17" t="s">
        <v>17</v>
      </c>
      <c r="E44" s="33"/>
      <c r="F44" s="33"/>
      <c r="G44" s="33"/>
      <c r="H44" s="33">
        <v>41.9</v>
      </c>
      <c r="I44" s="33"/>
      <c r="J44" s="33">
        <f t="shared" si="16"/>
        <v>41.9</v>
      </c>
    </row>
    <row r="45" spans="1:10" ht="16.5" customHeight="1" x14ac:dyDescent="0.25">
      <c r="A45" s="4"/>
      <c r="B45" s="4"/>
      <c r="C45" s="32">
        <v>4300</v>
      </c>
      <c r="D45" s="17" t="s">
        <v>7</v>
      </c>
      <c r="E45" s="33"/>
      <c r="F45" s="33"/>
      <c r="G45" s="33"/>
      <c r="H45" s="33">
        <v>3835.99</v>
      </c>
      <c r="I45" s="33"/>
      <c r="J45" s="33">
        <f t="shared" si="16"/>
        <v>3835.99</v>
      </c>
    </row>
    <row r="46" spans="1:10" ht="16.5" customHeight="1" x14ac:dyDescent="0.25">
      <c r="A46" s="4"/>
      <c r="B46" s="4"/>
      <c r="C46" s="32">
        <v>4410</v>
      </c>
      <c r="D46" s="17" t="s">
        <v>25</v>
      </c>
      <c r="E46" s="33"/>
      <c r="F46" s="33"/>
      <c r="G46" s="33"/>
      <c r="H46" s="33">
        <v>566.74</v>
      </c>
      <c r="I46" s="33"/>
      <c r="J46" s="33">
        <f t="shared" si="16"/>
        <v>566.74</v>
      </c>
    </row>
    <row r="47" spans="1:10" ht="16.5" customHeight="1" x14ac:dyDescent="0.25">
      <c r="A47" s="21">
        <v>801</v>
      </c>
      <c r="B47" s="21"/>
      <c r="C47" s="21"/>
      <c r="D47" s="21" t="s">
        <v>8</v>
      </c>
      <c r="E47" s="23">
        <f>E48</f>
        <v>195058.97</v>
      </c>
      <c r="F47" s="23">
        <f t="shared" ref="F47:J47" si="17">F48</f>
        <v>0</v>
      </c>
      <c r="G47" s="23">
        <f t="shared" si="17"/>
        <v>195058.97</v>
      </c>
      <c r="H47" s="23">
        <f t="shared" si="17"/>
        <v>195058.97</v>
      </c>
      <c r="I47" s="23">
        <f t="shared" si="17"/>
        <v>0</v>
      </c>
      <c r="J47" s="23">
        <f t="shared" si="17"/>
        <v>195058.97</v>
      </c>
    </row>
    <row r="48" spans="1:10" ht="51.75" customHeight="1" x14ac:dyDescent="0.25">
      <c r="A48" s="4"/>
      <c r="B48" s="25">
        <v>80153</v>
      </c>
      <c r="C48" s="43"/>
      <c r="D48" s="30" t="s">
        <v>59</v>
      </c>
      <c r="E48" s="44">
        <f>E49</f>
        <v>195058.97</v>
      </c>
      <c r="F48" s="44">
        <f t="shared" ref="F48:G48" si="18">F49</f>
        <v>0</v>
      </c>
      <c r="G48" s="44">
        <f t="shared" si="18"/>
        <v>195058.97</v>
      </c>
      <c r="H48" s="44">
        <f>H50+H51</f>
        <v>195058.97</v>
      </c>
      <c r="I48" s="44">
        <f t="shared" ref="I48:J48" si="19">I50+I51</f>
        <v>0</v>
      </c>
      <c r="J48" s="44">
        <f t="shared" si="19"/>
        <v>195058.97</v>
      </c>
    </row>
    <row r="49" spans="1:10" ht="57" x14ac:dyDescent="0.25">
      <c r="A49" s="4"/>
      <c r="B49" s="4"/>
      <c r="C49" s="32">
        <v>2010</v>
      </c>
      <c r="D49" s="17" t="s">
        <v>35</v>
      </c>
      <c r="E49" s="33">
        <v>195058.97</v>
      </c>
      <c r="F49" s="33"/>
      <c r="G49" s="33">
        <f>E49+F49</f>
        <v>195058.97</v>
      </c>
      <c r="H49" s="33"/>
      <c r="I49" s="33"/>
      <c r="J49" s="33"/>
    </row>
    <row r="50" spans="1:10" ht="16.5" customHeight="1" x14ac:dyDescent="0.25">
      <c r="A50" s="4"/>
      <c r="B50" s="4"/>
      <c r="C50" s="32">
        <v>4210</v>
      </c>
      <c r="D50" s="17" t="s">
        <v>16</v>
      </c>
      <c r="E50" s="33"/>
      <c r="F50" s="33"/>
      <c r="G50" s="33"/>
      <c r="H50" s="33">
        <v>1931.25</v>
      </c>
      <c r="I50" s="33"/>
      <c r="J50" s="33">
        <f>H50+I50</f>
        <v>1931.25</v>
      </c>
    </row>
    <row r="51" spans="1:10" ht="16.5" customHeight="1" x14ac:dyDescent="0.25">
      <c r="A51" s="4"/>
      <c r="B51" s="4"/>
      <c r="C51" s="32">
        <v>4240</v>
      </c>
      <c r="D51" s="17" t="s">
        <v>60</v>
      </c>
      <c r="E51" s="33"/>
      <c r="F51" s="33"/>
      <c r="G51" s="33"/>
      <c r="H51" s="33">
        <v>193127.72</v>
      </c>
      <c r="I51" s="33"/>
      <c r="J51" s="33">
        <f>H51+I51</f>
        <v>193127.72</v>
      </c>
    </row>
    <row r="52" spans="1:10" ht="16.5" customHeight="1" x14ac:dyDescent="0.25">
      <c r="A52" s="21">
        <v>851</v>
      </c>
      <c r="B52" s="21"/>
      <c r="C52" s="21"/>
      <c r="D52" s="21" t="s">
        <v>22</v>
      </c>
      <c r="E52" s="23">
        <f>E53</f>
        <v>8500</v>
      </c>
      <c r="F52" s="23">
        <f t="shared" ref="F52:J52" si="20">F53</f>
        <v>0</v>
      </c>
      <c r="G52" s="23">
        <f t="shared" si="20"/>
        <v>8500</v>
      </c>
      <c r="H52" s="23">
        <f t="shared" si="20"/>
        <v>8500</v>
      </c>
      <c r="I52" s="23">
        <f t="shared" si="20"/>
        <v>0</v>
      </c>
      <c r="J52" s="23">
        <f t="shared" si="20"/>
        <v>8500</v>
      </c>
    </row>
    <row r="53" spans="1:10" ht="16.5" customHeight="1" x14ac:dyDescent="0.25">
      <c r="A53" s="4"/>
      <c r="B53" s="26">
        <v>85195</v>
      </c>
      <c r="C53" s="43"/>
      <c r="D53" s="30" t="s">
        <v>20</v>
      </c>
      <c r="E53" s="44">
        <f>E54</f>
        <v>8500</v>
      </c>
      <c r="F53" s="44">
        <f t="shared" ref="F53:G53" si="21">F54</f>
        <v>0</v>
      </c>
      <c r="G53" s="44">
        <f t="shared" si="21"/>
        <v>8500</v>
      </c>
      <c r="H53" s="44">
        <f>H55+H56+H57</f>
        <v>8500</v>
      </c>
      <c r="I53" s="44">
        <f t="shared" ref="I53:J53" si="22">I55+I56+I57</f>
        <v>0</v>
      </c>
      <c r="J53" s="44">
        <f t="shared" si="22"/>
        <v>8500</v>
      </c>
    </row>
    <row r="54" spans="1:10" ht="57" x14ac:dyDescent="0.25">
      <c r="A54" s="4"/>
      <c r="B54" s="4"/>
      <c r="C54" s="32">
        <v>2010</v>
      </c>
      <c r="D54" s="17" t="s">
        <v>35</v>
      </c>
      <c r="E54" s="33">
        <v>8500</v>
      </c>
      <c r="F54" s="33"/>
      <c r="G54" s="33">
        <f>E54+F54</f>
        <v>8500</v>
      </c>
      <c r="H54" s="33"/>
      <c r="I54" s="33"/>
      <c r="J54" s="33"/>
    </row>
    <row r="55" spans="1:10" ht="16.5" customHeight="1" x14ac:dyDescent="0.25">
      <c r="A55" s="4"/>
      <c r="B55" s="4"/>
      <c r="C55" s="32">
        <v>4010</v>
      </c>
      <c r="D55" s="17" t="s">
        <v>9</v>
      </c>
      <c r="E55" s="33"/>
      <c r="F55" s="33"/>
      <c r="G55" s="33"/>
      <c r="H55" s="33">
        <v>7130.16</v>
      </c>
      <c r="I55" s="33"/>
      <c r="J55" s="33">
        <f>H55+I55</f>
        <v>7130.16</v>
      </c>
    </row>
    <row r="56" spans="1:10" ht="16.5" customHeight="1" x14ac:dyDescent="0.25">
      <c r="A56" s="4"/>
      <c r="B56" s="4"/>
      <c r="C56" s="32">
        <v>4110</v>
      </c>
      <c r="D56" s="17" t="s">
        <v>9</v>
      </c>
      <c r="E56" s="33"/>
      <c r="F56" s="33"/>
      <c r="G56" s="33"/>
      <c r="H56" s="33">
        <v>1227.79</v>
      </c>
      <c r="I56" s="33"/>
      <c r="J56" s="33">
        <f t="shared" ref="J56:J57" si="23">H56+I56</f>
        <v>1227.79</v>
      </c>
    </row>
    <row r="57" spans="1:10" ht="23.25" x14ac:dyDescent="0.25">
      <c r="A57" s="4"/>
      <c r="B57" s="4"/>
      <c r="C57" s="32">
        <v>4120</v>
      </c>
      <c r="D57" s="17" t="s">
        <v>64</v>
      </c>
      <c r="E57" s="33"/>
      <c r="F57" s="33"/>
      <c r="G57" s="33"/>
      <c r="H57" s="33">
        <v>142.05000000000001</v>
      </c>
      <c r="I57" s="33"/>
      <c r="J57" s="33">
        <f t="shared" si="23"/>
        <v>142.05000000000001</v>
      </c>
    </row>
    <row r="58" spans="1:10" x14ac:dyDescent="0.25">
      <c r="A58" s="21">
        <v>852</v>
      </c>
      <c r="B58" s="21"/>
      <c r="C58" s="21"/>
      <c r="D58" s="29" t="s">
        <v>10</v>
      </c>
      <c r="E58" s="23">
        <f>E59+E80+E76</f>
        <v>1110280.25</v>
      </c>
      <c r="F58" s="23">
        <f t="shared" ref="F58:G58" si="24">F59+F80+F76</f>
        <v>0</v>
      </c>
      <c r="G58" s="23">
        <f t="shared" si="24"/>
        <v>1110280.25</v>
      </c>
      <c r="H58" s="42">
        <f>H59+H80+H76</f>
        <v>1110280.25</v>
      </c>
      <c r="I58" s="42">
        <f t="shared" ref="I58:J58" si="25">I59+I80+I76</f>
        <v>0</v>
      </c>
      <c r="J58" s="42">
        <f t="shared" si="25"/>
        <v>1110280.25</v>
      </c>
    </row>
    <row r="59" spans="1:10" x14ac:dyDescent="0.25">
      <c r="A59" s="24"/>
      <c r="B59" s="25">
        <v>85203</v>
      </c>
      <c r="C59" s="26"/>
      <c r="D59" s="30" t="s">
        <v>42</v>
      </c>
      <c r="E59" s="28">
        <f>E60</f>
        <v>662280.25</v>
      </c>
      <c r="F59" s="28">
        <f t="shared" ref="F59:G59" si="26">F60</f>
        <v>0</v>
      </c>
      <c r="G59" s="28">
        <f t="shared" si="26"/>
        <v>662280.25</v>
      </c>
      <c r="H59" s="28">
        <f>H61+H62+H63+H64+H65+H66+H67+H68+H70+H71+H72+H73+H74+H75+H69</f>
        <v>662280.25</v>
      </c>
      <c r="I59" s="28">
        <f t="shared" ref="I59:J59" si="27">I61+I62+I63+I64+I65+I66+I67+I68+I70+I71+I72+I73+I74+I75+I69</f>
        <v>0</v>
      </c>
      <c r="J59" s="28">
        <f t="shared" si="27"/>
        <v>662280.25</v>
      </c>
    </row>
    <row r="60" spans="1:10" ht="63" customHeight="1" x14ac:dyDescent="0.25">
      <c r="A60" s="4"/>
      <c r="B60" s="4"/>
      <c r="C60" s="4">
        <v>2010</v>
      </c>
      <c r="D60" s="17" t="s">
        <v>35</v>
      </c>
      <c r="E60" s="5">
        <v>662280.25</v>
      </c>
      <c r="F60" s="5"/>
      <c r="G60" s="5">
        <f>E60+F60</f>
        <v>662280.25</v>
      </c>
      <c r="H60" s="5"/>
      <c r="I60" s="5"/>
      <c r="J60" s="4"/>
    </row>
    <row r="61" spans="1:10" ht="27.75" customHeight="1" x14ac:dyDescent="0.25">
      <c r="A61" s="4"/>
      <c r="B61" s="4"/>
      <c r="C61" s="4">
        <v>3020</v>
      </c>
      <c r="D61" s="17" t="s">
        <v>13</v>
      </c>
      <c r="E61" s="4"/>
      <c r="F61" s="4"/>
      <c r="G61" s="4"/>
      <c r="H61" s="5">
        <v>2000</v>
      </c>
      <c r="I61" s="5">
        <v>-2000</v>
      </c>
      <c r="J61" s="5">
        <f>H61+I61</f>
        <v>0</v>
      </c>
    </row>
    <row r="62" spans="1:10" ht="16.5" customHeight="1" x14ac:dyDescent="0.25">
      <c r="A62" s="4"/>
      <c r="B62" s="4"/>
      <c r="C62" s="4">
        <v>4010</v>
      </c>
      <c r="D62" s="17" t="s">
        <v>9</v>
      </c>
      <c r="E62" s="4"/>
      <c r="F62" s="4"/>
      <c r="G62" s="4"/>
      <c r="H62" s="5">
        <v>353197.27</v>
      </c>
      <c r="I62" s="5"/>
      <c r="J62" s="5">
        <f t="shared" ref="J62:J75" si="28">H62+I62</f>
        <v>353197.27</v>
      </c>
    </row>
    <row r="63" spans="1:10" ht="16.5" customHeight="1" x14ac:dyDescent="0.25">
      <c r="A63" s="4"/>
      <c r="B63" s="4"/>
      <c r="C63" s="4">
        <v>4040</v>
      </c>
      <c r="D63" s="17" t="s">
        <v>14</v>
      </c>
      <c r="E63" s="4"/>
      <c r="F63" s="4"/>
      <c r="G63" s="4"/>
      <c r="H63" s="5">
        <v>17462.73</v>
      </c>
      <c r="I63" s="5"/>
      <c r="J63" s="5">
        <f t="shared" si="28"/>
        <v>17462.73</v>
      </c>
    </row>
    <row r="64" spans="1:10" ht="16.5" customHeight="1" x14ac:dyDescent="0.25">
      <c r="A64" s="4"/>
      <c r="B64" s="4"/>
      <c r="C64" s="4">
        <v>4110</v>
      </c>
      <c r="D64" s="17" t="s">
        <v>15</v>
      </c>
      <c r="E64" s="4"/>
      <c r="F64" s="4"/>
      <c r="G64" s="4"/>
      <c r="H64" s="5">
        <v>64060</v>
      </c>
      <c r="I64" s="5"/>
      <c r="J64" s="5">
        <f t="shared" si="28"/>
        <v>64060</v>
      </c>
    </row>
    <row r="65" spans="1:10" ht="27.75" customHeight="1" x14ac:dyDescent="0.25">
      <c r="A65" s="4"/>
      <c r="B65" s="4"/>
      <c r="C65" s="4">
        <v>4120</v>
      </c>
      <c r="D65" s="17" t="s">
        <v>64</v>
      </c>
      <c r="E65" s="4"/>
      <c r="F65" s="4"/>
      <c r="G65" s="4"/>
      <c r="H65" s="5">
        <v>9000</v>
      </c>
      <c r="I65" s="5"/>
      <c r="J65" s="5">
        <f t="shared" si="28"/>
        <v>9000</v>
      </c>
    </row>
    <row r="66" spans="1:10" ht="16.5" customHeight="1" x14ac:dyDescent="0.25">
      <c r="A66" s="4"/>
      <c r="B66" s="4"/>
      <c r="C66" s="4">
        <v>4170</v>
      </c>
      <c r="D66" s="17" t="s">
        <v>23</v>
      </c>
      <c r="E66" s="4"/>
      <c r="F66" s="4"/>
      <c r="G66" s="4"/>
      <c r="H66" s="5">
        <v>14000</v>
      </c>
      <c r="I66" s="5"/>
      <c r="J66" s="5">
        <f t="shared" si="28"/>
        <v>14000</v>
      </c>
    </row>
    <row r="67" spans="1:10" ht="16.5" customHeight="1" x14ac:dyDescent="0.25">
      <c r="A67" s="4"/>
      <c r="B67" s="4"/>
      <c r="C67" s="4">
        <v>4210</v>
      </c>
      <c r="D67" s="17" t="s">
        <v>16</v>
      </c>
      <c r="E67" s="4"/>
      <c r="F67" s="4"/>
      <c r="G67" s="4"/>
      <c r="H67" s="5">
        <v>54451</v>
      </c>
      <c r="I67" s="5">
        <v>31635</v>
      </c>
      <c r="J67" s="5">
        <f t="shared" si="28"/>
        <v>86086</v>
      </c>
    </row>
    <row r="68" spans="1:10" ht="16.5" customHeight="1" x14ac:dyDescent="0.25">
      <c r="A68" s="4"/>
      <c r="B68" s="4"/>
      <c r="C68" s="4">
        <v>4260</v>
      </c>
      <c r="D68" s="17" t="s">
        <v>17</v>
      </c>
      <c r="E68" s="4"/>
      <c r="F68" s="4"/>
      <c r="G68" s="4"/>
      <c r="H68" s="5">
        <v>18000</v>
      </c>
      <c r="I68" s="5"/>
      <c r="J68" s="5">
        <f t="shared" si="28"/>
        <v>18000</v>
      </c>
    </row>
    <row r="69" spans="1:10" ht="16.5" customHeight="1" x14ac:dyDescent="0.25">
      <c r="A69" s="4"/>
      <c r="B69" s="4"/>
      <c r="C69" s="4">
        <v>4270</v>
      </c>
      <c r="D69" s="17" t="s">
        <v>63</v>
      </c>
      <c r="E69" s="4"/>
      <c r="F69" s="4"/>
      <c r="G69" s="4"/>
      <c r="H69" s="5">
        <v>6000</v>
      </c>
      <c r="I69" s="5">
        <v>3000</v>
      </c>
      <c r="J69" s="5">
        <f t="shared" si="28"/>
        <v>9000</v>
      </c>
    </row>
    <row r="70" spans="1:10" ht="16.5" customHeight="1" x14ac:dyDescent="0.25">
      <c r="A70" s="4"/>
      <c r="B70" s="4"/>
      <c r="C70" s="4">
        <v>4280</v>
      </c>
      <c r="D70" s="17" t="s">
        <v>43</v>
      </c>
      <c r="E70" s="4"/>
      <c r="F70" s="4"/>
      <c r="G70" s="4"/>
      <c r="H70" s="5">
        <v>1000</v>
      </c>
      <c r="I70" s="5">
        <v>-435</v>
      </c>
      <c r="J70" s="5">
        <f t="shared" si="28"/>
        <v>565</v>
      </c>
    </row>
    <row r="71" spans="1:10" ht="16.5" customHeight="1" x14ac:dyDescent="0.25">
      <c r="A71" s="4"/>
      <c r="B71" s="4"/>
      <c r="C71" s="4">
        <v>4300</v>
      </c>
      <c r="D71" s="17" t="s">
        <v>7</v>
      </c>
      <c r="E71" s="4"/>
      <c r="F71" s="4"/>
      <c r="G71" s="4"/>
      <c r="H71" s="5">
        <v>109481.25</v>
      </c>
      <c r="I71" s="5">
        <v>-30000</v>
      </c>
      <c r="J71" s="5">
        <f t="shared" si="28"/>
        <v>79481.25</v>
      </c>
    </row>
    <row r="72" spans="1:10" ht="25.5" customHeight="1" x14ac:dyDescent="0.25">
      <c r="A72" s="4"/>
      <c r="B72" s="4"/>
      <c r="C72" s="4">
        <v>4360</v>
      </c>
      <c r="D72" s="17" t="s">
        <v>24</v>
      </c>
      <c r="E72" s="4"/>
      <c r="F72" s="4"/>
      <c r="G72" s="4"/>
      <c r="H72" s="5">
        <v>2000</v>
      </c>
      <c r="I72" s="5"/>
      <c r="J72" s="5">
        <f t="shared" si="28"/>
        <v>2000</v>
      </c>
    </row>
    <row r="73" spans="1:10" ht="16.5" customHeight="1" x14ac:dyDescent="0.25">
      <c r="A73" s="4"/>
      <c r="B73" s="4"/>
      <c r="C73" s="4">
        <v>4410</v>
      </c>
      <c r="D73" s="17" t="s">
        <v>25</v>
      </c>
      <c r="E73" s="4"/>
      <c r="F73" s="4"/>
      <c r="G73" s="4"/>
      <c r="H73" s="5">
        <v>1000</v>
      </c>
      <c r="I73" s="5">
        <v>-1000</v>
      </c>
      <c r="J73" s="5">
        <f t="shared" si="28"/>
        <v>0</v>
      </c>
    </row>
    <row r="74" spans="1:10" ht="25.5" customHeight="1" x14ac:dyDescent="0.25">
      <c r="A74" s="4"/>
      <c r="B74" s="4"/>
      <c r="C74" s="4">
        <v>4440</v>
      </c>
      <c r="D74" s="17" t="s">
        <v>18</v>
      </c>
      <c r="E74" s="4"/>
      <c r="F74" s="4"/>
      <c r="G74" s="4"/>
      <c r="H74" s="5">
        <v>7628</v>
      </c>
      <c r="I74" s="5"/>
      <c r="J74" s="5">
        <f t="shared" si="28"/>
        <v>7628</v>
      </c>
    </row>
    <row r="75" spans="1:10" ht="26.25" customHeight="1" x14ac:dyDescent="0.25">
      <c r="A75" s="4"/>
      <c r="B75" s="4"/>
      <c r="C75" s="4">
        <v>4700</v>
      </c>
      <c r="D75" s="17" t="s">
        <v>44</v>
      </c>
      <c r="E75" s="4"/>
      <c r="F75" s="4"/>
      <c r="G75" s="4"/>
      <c r="H75" s="5">
        <v>3000</v>
      </c>
      <c r="I75" s="5">
        <v>-1200</v>
      </c>
      <c r="J75" s="5">
        <f t="shared" si="28"/>
        <v>1800</v>
      </c>
    </row>
    <row r="76" spans="1:10" ht="15" customHeight="1" x14ac:dyDescent="0.25">
      <c r="A76" s="4"/>
      <c r="B76" s="25">
        <v>85215</v>
      </c>
      <c r="C76" s="26"/>
      <c r="D76" s="30" t="s">
        <v>45</v>
      </c>
      <c r="E76" s="28">
        <f>E77</f>
        <v>16000</v>
      </c>
      <c r="F76" s="28">
        <f t="shared" ref="F76:G76" si="29">F77</f>
        <v>0</v>
      </c>
      <c r="G76" s="28">
        <f t="shared" si="29"/>
        <v>16000</v>
      </c>
      <c r="H76" s="28">
        <f>H78+H79</f>
        <v>16000</v>
      </c>
      <c r="I76" s="28">
        <f t="shared" ref="I76:J76" si="30">I78+I79</f>
        <v>0</v>
      </c>
      <c r="J76" s="28">
        <f t="shared" si="30"/>
        <v>16000</v>
      </c>
    </row>
    <row r="77" spans="1:10" ht="58.5" customHeight="1" x14ac:dyDescent="0.25">
      <c r="A77" s="4"/>
      <c r="B77" s="4"/>
      <c r="C77" s="4">
        <v>2010</v>
      </c>
      <c r="D77" s="17" t="s">
        <v>35</v>
      </c>
      <c r="E77" s="5">
        <v>16000</v>
      </c>
      <c r="F77" s="5"/>
      <c r="G77" s="5">
        <f>E77+F77</f>
        <v>16000</v>
      </c>
      <c r="H77" s="5"/>
      <c r="I77" s="5"/>
      <c r="J77" s="5"/>
    </row>
    <row r="78" spans="1:10" ht="16.5" customHeight="1" x14ac:dyDescent="0.25">
      <c r="A78" s="4"/>
      <c r="B78" s="4"/>
      <c r="C78" s="4">
        <v>3110</v>
      </c>
      <c r="D78" s="17" t="s">
        <v>12</v>
      </c>
      <c r="E78" s="5"/>
      <c r="F78" s="5"/>
      <c r="G78" s="5"/>
      <c r="H78" s="5">
        <v>15683.92</v>
      </c>
      <c r="I78" s="5"/>
      <c r="J78" s="5">
        <f>H78+I78</f>
        <v>15683.92</v>
      </c>
    </row>
    <row r="79" spans="1:10" ht="16.5" customHeight="1" x14ac:dyDescent="0.25">
      <c r="A79" s="4"/>
      <c r="B79" s="4"/>
      <c r="C79" s="4">
        <v>4210</v>
      </c>
      <c r="D79" s="17" t="s">
        <v>16</v>
      </c>
      <c r="E79" s="5"/>
      <c r="F79" s="5"/>
      <c r="G79" s="5"/>
      <c r="H79" s="5">
        <v>316.08</v>
      </c>
      <c r="I79" s="5"/>
      <c r="J79" s="5">
        <f>H79+I79</f>
        <v>316.08</v>
      </c>
    </row>
    <row r="80" spans="1:10" ht="24.75" customHeight="1" x14ac:dyDescent="0.25">
      <c r="A80" s="4"/>
      <c r="B80" s="25">
        <v>85228</v>
      </c>
      <c r="C80" s="26"/>
      <c r="D80" s="30" t="s">
        <v>46</v>
      </c>
      <c r="E80" s="28">
        <f>E81</f>
        <v>432000</v>
      </c>
      <c r="F80" s="28">
        <f t="shared" ref="F80:G80" si="31">F81</f>
        <v>0</v>
      </c>
      <c r="G80" s="28">
        <f t="shared" si="31"/>
        <v>432000</v>
      </c>
      <c r="H80" s="28">
        <f>H82</f>
        <v>432000</v>
      </c>
      <c r="I80" s="28">
        <f t="shared" ref="I80:J80" si="32">I82</f>
        <v>0</v>
      </c>
      <c r="J80" s="28">
        <f t="shared" si="32"/>
        <v>432000</v>
      </c>
    </row>
    <row r="81" spans="1:10" ht="60.75" customHeight="1" x14ac:dyDescent="0.25">
      <c r="A81" s="4"/>
      <c r="B81" s="4"/>
      <c r="C81" s="4">
        <v>2010</v>
      </c>
      <c r="D81" s="17" t="s">
        <v>35</v>
      </c>
      <c r="E81" s="5">
        <v>432000</v>
      </c>
      <c r="F81" s="5"/>
      <c r="G81" s="5">
        <f>E81+F81</f>
        <v>432000</v>
      </c>
      <c r="H81" s="5"/>
      <c r="I81" s="5"/>
      <c r="J81" s="4"/>
    </row>
    <row r="82" spans="1:10" ht="15.75" customHeight="1" x14ac:dyDescent="0.25">
      <c r="A82" s="4"/>
      <c r="B82" s="4"/>
      <c r="C82" s="4">
        <v>4300</v>
      </c>
      <c r="D82" s="17" t="s">
        <v>7</v>
      </c>
      <c r="E82" s="4"/>
      <c r="F82" s="4"/>
      <c r="G82" s="4"/>
      <c r="H82" s="5">
        <v>432000</v>
      </c>
      <c r="I82" s="5"/>
      <c r="J82" s="5">
        <f>H82+I82</f>
        <v>432000</v>
      </c>
    </row>
    <row r="83" spans="1:10" x14ac:dyDescent="0.25">
      <c r="A83" s="21">
        <v>855</v>
      </c>
      <c r="B83" s="21"/>
      <c r="C83" s="21"/>
      <c r="D83" s="29" t="s">
        <v>47</v>
      </c>
      <c r="E83" s="23">
        <f>E84+E125+E97+E112+E117</f>
        <v>30693833.050000001</v>
      </c>
      <c r="F83" s="23">
        <f t="shared" ref="F83:J83" si="33">F84+F125+F97+F112+F117</f>
        <v>0</v>
      </c>
      <c r="G83" s="23">
        <f t="shared" si="33"/>
        <v>30693833.050000001</v>
      </c>
      <c r="H83" s="23">
        <f t="shared" si="33"/>
        <v>30693833.050000001</v>
      </c>
      <c r="I83" s="23">
        <f t="shared" si="33"/>
        <v>0</v>
      </c>
      <c r="J83" s="23">
        <f t="shared" si="33"/>
        <v>30693833.050000001</v>
      </c>
    </row>
    <row r="84" spans="1:10" ht="15" customHeight="1" x14ac:dyDescent="0.25">
      <c r="A84" s="24"/>
      <c r="B84" s="25">
        <v>85501</v>
      </c>
      <c r="C84" s="26"/>
      <c r="D84" s="30" t="s">
        <v>48</v>
      </c>
      <c r="E84" s="28">
        <f>E85</f>
        <v>21674372</v>
      </c>
      <c r="F84" s="28">
        <f t="shared" ref="F84:G84" si="34">F85</f>
        <v>0</v>
      </c>
      <c r="G84" s="28">
        <f t="shared" si="34"/>
        <v>21674372</v>
      </c>
      <c r="H84" s="28">
        <f>H86+H87+H88+H89+H90+H91+H92+H93+H95+H96+H94</f>
        <v>21674372</v>
      </c>
      <c r="I84" s="28">
        <f t="shared" ref="I84:J84" si="35">I86+I87+I88+I89+I90+I91+I92+I93+I95+I96+I94</f>
        <v>0</v>
      </c>
      <c r="J84" s="28">
        <f t="shared" si="35"/>
        <v>21674372</v>
      </c>
    </row>
    <row r="85" spans="1:10" ht="69.75" customHeight="1" x14ac:dyDescent="0.25">
      <c r="A85" s="4"/>
      <c r="B85" s="4"/>
      <c r="C85" s="4">
        <v>2060</v>
      </c>
      <c r="D85" s="17" t="s">
        <v>49</v>
      </c>
      <c r="E85" s="5">
        <v>21674372</v>
      </c>
      <c r="F85" s="5"/>
      <c r="G85" s="5">
        <f>E85+F85</f>
        <v>21674372</v>
      </c>
      <c r="H85" s="5"/>
      <c r="I85" s="5"/>
      <c r="J85" s="4"/>
    </row>
    <row r="86" spans="1:10" ht="16.5" customHeight="1" x14ac:dyDescent="0.25">
      <c r="A86" s="4"/>
      <c r="B86" s="4"/>
      <c r="C86" s="4">
        <v>3110</v>
      </c>
      <c r="D86" s="17" t="s">
        <v>12</v>
      </c>
      <c r="E86" s="4"/>
      <c r="F86" s="4"/>
      <c r="G86" s="4"/>
      <c r="H86" s="5">
        <v>21489354.02</v>
      </c>
      <c r="I86" s="5"/>
      <c r="J86" s="5">
        <f>H86+I86</f>
        <v>21489354.02</v>
      </c>
    </row>
    <row r="87" spans="1:10" ht="16.5" customHeight="1" x14ac:dyDescent="0.25">
      <c r="A87" s="4"/>
      <c r="B87" s="4"/>
      <c r="C87" s="4">
        <v>4010</v>
      </c>
      <c r="D87" s="17" t="s">
        <v>9</v>
      </c>
      <c r="E87" s="4"/>
      <c r="F87" s="4"/>
      <c r="G87" s="4"/>
      <c r="H87" s="5">
        <v>110000</v>
      </c>
      <c r="I87" s="5"/>
      <c r="J87" s="5">
        <f t="shared" ref="J87:J96" si="36">H87+I87</f>
        <v>110000</v>
      </c>
    </row>
    <row r="88" spans="1:10" ht="16.5" customHeight="1" x14ac:dyDescent="0.25">
      <c r="A88" s="4"/>
      <c r="B88" s="4"/>
      <c r="C88" s="4">
        <v>4040</v>
      </c>
      <c r="D88" s="17" t="s">
        <v>14</v>
      </c>
      <c r="E88" s="4"/>
      <c r="F88" s="4"/>
      <c r="G88" s="4"/>
      <c r="H88" s="5">
        <v>9632.98</v>
      </c>
      <c r="I88" s="5"/>
      <c r="J88" s="5">
        <f t="shared" si="36"/>
        <v>9632.98</v>
      </c>
    </row>
    <row r="89" spans="1:10" ht="16.5" customHeight="1" x14ac:dyDescent="0.25">
      <c r="A89" s="4"/>
      <c r="B89" s="4"/>
      <c r="C89" s="4">
        <v>4110</v>
      </c>
      <c r="D89" s="17" t="s">
        <v>15</v>
      </c>
      <c r="E89" s="4"/>
      <c r="F89" s="4"/>
      <c r="G89" s="4"/>
      <c r="H89" s="5">
        <v>17665</v>
      </c>
      <c r="I89" s="5"/>
      <c r="J89" s="5">
        <f t="shared" si="36"/>
        <v>17665</v>
      </c>
    </row>
    <row r="90" spans="1:10" ht="30" customHeight="1" x14ac:dyDescent="0.25">
      <c r="A90" s="4"/>
      <c r="B90" s="4"/>
      <c r="C90" s="4">
        <v>4120</v>
      </c>
      <c r="D90" s="17" t="s">
        <v>64</v>
      </c>
      <c r="E90" s="4"/>
      <c r="F90" s="4"/>
      <c r="G90" s="4"/>
      <c r="H90" s="5">
        <v>2200</v>
      </c>
      <c r="I90" s="5"/>
      <c r="J90" s="5">
        <f t="shared" si="36"/>
        <v>2200</v>
      </c>
    </row>
    <row r="91" spans="1:10" ht="14.45" customHeight="1" x14ac:dyDescent="0.25">
      <c r="A91" s="4"/>
      <c r="B91" s="4"/>
      <c r="C91" s="4">
        <v>4210</v>
      </c>
      <c r="D91" s="17" t="s">
        <v>16</v>
      </c>
      <c r="E91" s="4"/>
      <c r="F91" s="4"/>
      <c r="G91" s="4"/>
      <c r="H91" s="5">
        <v>7000</v>
      </c>
      <c r="I91" s="5"/>
      <c r="J91" s="5">
        <f t="shared" si="36"/>
        <v>7000</v>
      </c>
    </row>
    <row r="92" spans="1:10" ht="14.45" customHeight="1" x14ac:dyDescent="0.25">
      <c r="A92" s="4"/>
      <c r="B92" s="4"/>
      <c r="C92" s="4">
        <v>4260</v>
      </c>
      <c r="D92" s="17" t="s">
        <v>17</v>
      </c>
      <c r="E92" s="4"/>
      <c r="F92" s="4"/>
      <c r="G92" s="4"/>
      <c r="H92" s="5">
        <v>3000</v>
      </c>
      <c r="I92" s="5"/>
      <c r="J92" s="5">
        <f t="shared" si="36"/>
        <v>3000</v>
      </c>
    </row>
    <row r="93" spans="1:10" ht="14.45" customHeight="1" x14ac:dyDescent="0.25">
      <c r="A93" s="4"/>
      <c r="B93" s="4"/>
      <c r="C93" s="4">
        <v>4300</v>
      </c>
      <c r="D93" s="17" t="s">
        <v>7</v>
      </c>
      <c r="E93" s="4"/>
      <c r="F93" s="4"/>
      <c r="G93" s="4"/>
      <c r="H93" s="5">
        <v>31000</v>
      </c>
      <c r="I93" s="5"/>
      <c r="J93" s="5">
        <f t="shared" si="36"/>
        <v>31000</v>
      </c>
    </row>
    <row r="94" spans="1:10" ht="14.45" customHeight="1" x14ac:dyDescent="0.25">
      <c r="A94" s="4"/>
      <c r="B94" s="4"/>
      <c r="C94" s="4">
        <v>4430</v>
      </c>
      <c r="D94" s="17" t="s">
        <v>26</v>
      </c>
      <c r="E94" s="4"/>
      <c r="F94" s="4"/>
      <c r="G94" s="4"/>
      <c r="H94" s="5">
        <v>150</v>
      </c>
      <c r="I94" s="5"/>
      <c r="J94" s="5">
        <f t="shared" si="36"/>
        <v>150</v>
      </c>
    </row>
    <row r="95" spans="1:10" ht="23.25" x14ac:dyDescent="0.25">
      <c r="A95" s="4"/>
      <c r="B95" s="4"/>
      <c r="C95" s="4">
        <v>4440</v>
      </c>
      <c r="D95" s="17" t="s">
        <v>18</v>
      </c>
      <c r="E95" s="4"/>
      <c r="F95" s="4"/>
      <c r="G95" s="4"/>
      <c r="H95" s="5">
        <v>3370</v>
      </c>
      <c r="I95" s="5"/>
      <c r="J95" s="5">
        <f t="shared" si="36"/>
        <v>3370</v>
      </c>
    </row>
    <row r="96" spans="1:10" ht="24.75" customHeight="1" x14ac:dyDescent="0.25">
      <c r="A96" s="4"/>
      <c r="B96" s="4"/>
      <c r="C96" s="4">
        <v>4700</v>
      </c>
      <c r="D96" s="17" t="s">
        <v>19</v>
      </c>
      <c r="E96" s="4"/>
      <c r="F96" s="4"/>
      <c r="G96" s="4"/>
      <c r="H96" s="5">
        <v>1000</v>
      </c>
      <c r="I96" s="5"/>
      <c r="J96" s="5">
        <f t="shared" si="36"/>
        <v>1000</v>
      </c>
    </row>
    <row r="97" spans="1:10" ht="53.25" customHeight="1" x14ac:dyDescent="0.25">
      <c r="A97" s="4"/>
      <c r="B97" s="25">
        <v>85502</v>
      </c>
      <c r="C97" s="26"/>
      <c r="D97" s="30" t="s">
        <v>50</v>
      </c>
      <c r="E97" s="28">
        <f>E98</f>
        <v>8151964</v>
      </c>
      <c r="F97" s="28">
        <f t="shared" ref="F97:G97" si="37">F98</f>
        <v>0</v>
      </c>
      <c r="G97" s="28">
        <f t="shared" si="37"/>
        <v>8151964</v>
      </c>
      <c r="H97" s="28">
        <f>H99+H100+H101+H102+H103+H104+H105+H106+H107+H108+H109+H110+H111</f>
        <v>8151964</v>
      </c>
      <c r="I97" s="28">
        <f t="shared" ref="I97:J97" si="38">I99+I100+I101+I102+I103+I104+I105+I106+I107+I108+I109+I110+I111</f>
        <v>0</v>
      </c>
      <c r="J97" s="28">
        <f t="shared" si="38"/>
        <v>8151964</v>
      </c>
    </row>
    <row r="98" spans="1:10" ht="60" customHeight="1" x14ac:dyDescent="0.25">
      <c r="A98" s="4"/>
      <c r="B98" s="4"/>
      <c r="C98" s="4">
        <v>2010</v>
      </c>
      <c r="D98" s="17" t="s">
        <v>35</v>
      </c>
      <c r="E98" s="5">
        <v>8151964</v>
      </c>
      <c r="F98" s="5"/>
      <c r="G98" s="5">
        <f>E98+F98</f>
        <v>8151964</v>
      </c>
      <c r="H98" s="5"/>
      <c r="I98" s="5"/>
      <c r="J98" s="4"/>
    </row>
    <row r="99" spans="1:10" ht="16.5" customHeight="1" x14ac:dyDescent="0.25">
      <c r="A99" s="4"/>
      <c r="B99" s="4"/>
      <c r="C99" s="4">
        <v>3110</v>
      </c>
      <c r="D99" s="17" t="s">
        <v>12</v>
      </c>
      <c r="E99" s="4"/>
      <c r="F99" s="4"/>
      <c r="G99" s="4"/>
      <c r="H99" s="5">
        <v>7500717.04</v>
      </c>
      <c r="I99" s="5"/>
      <c r="J99" s="5">
        <f>H99+I99</f>
        <v>7500717.04</v>
      </c>
    </row>
    <row r="100" spans="1:10" ht="16.5" customHeight="1" x14ac:dyDescent="0.25">
      <c r="A100" s="4"/>
      <c r="B100" s="4"/>
      <c r="C100" s="4">
        <v>4010</v>
      </c>
      <c r="D100" s="17" t="s">
        <v>9</v>
      </c>
      <c r="E100" s="4"/>
      <c r="F100" s="4"/>
      <c r="G100" s="4"/>
      <c r="H100" s="5">
        <v>120000</v>
      </c>
      <c r="I100" s="5"/>
      <c r="J100" s="5">
        <f t="shared" ref="J100:J111" si="39">H100+I100</f>
        <v>120000</v>
      </c>
    </row>
    <row r="101" spans="1:10" ht="16.5" customHeight="1" x14ac:dyDescent="0.25">
      <c r="A101" s="4"/>
      <c r="B101" s="4"/>
      <c r="C101" s="4">
        <v>4040</v>
      </c>
      <c r="D101" s="17" t="s">
        <v>14</v>
      </c>
      <c r="E101" s="4"/>
      <c r="F101" s="4"/>
      <c r="G101" s="4"/>
      <c r="H101" s="5">
        <v>15936.96</v>
      </c>
      <c r="I101" s="5"/>
      <c r="J101" s="5">
        <f t="shared" si="39"/>
        <v>15936.96</v>
      </c>
    </row>
    <row r="102" spans="1:10" ht="16.5" customHeight="1" x14ac:dyDescent="0.25">
      <c r="A102" s="4"/>
      <c r="B102" s="4"/>
      <c r="C102" s="4">
        <v>4110</v>
      </c>
      <c r="D102" s="17" t="s">
        <v>15</v>
      </c>
      <c r="E102" s="4"/>
      <c r="F102" s="4"/>
      <c r="G102" s="4"/>
      <c r="H102" s="5">
        <v>451080</v>
      </c>
      <c r="I102" s="5"/>
      <c r="J102" s="5">
        <f t="shared" si="39"/>
        <v>451080</v>
      </c>
    </row>
    <row r="103" spans="1:10" ht="27" customHeight="1" x14ac:dyDescent="0.25">
      <c r="A103" s="4"/>
      <c r="B103" s="4"/>
      <c r="C103" s="4">
        <v>4120</v>
      </c>
      <c r="D103" s="17" t="s">
        <v>64</v>
      </c>
      <c r="E103" s="4"/>
      <c r="F103" s="4"/>
      <c r="G103" s="4"/>
      <c r="H103" s="5">
        <v>3060</v>
      </c>
      <c r="I103" s="5"/>
      <c r="J103" s="5">
        <f t="shared" si="39"/>
        <v>3060</v>
      </c>
    </row>
    <row r="104" spans="1:10" ht="16.5" customHeight="1" x14ac:dyDescent="0.25">
      <c r="A104" s="4"/>
      <c r="B104" s="4"/>
      <c r="C104" s="4">
        <v>4170</v>
      </c>
      <c r="D104" s="17" t="s">
        <v>23</v>
      </c>
      <c r="E104" s="4"/>
      <c r="F104" s="4"/>
      <c r="G104" s="4"/>
      <c r="H104" s="5">
        <v>0</v>
      </c>
      <c r="I104" s="5"/>
      <c r="J104" s="5">
        <f t="shared" si="39"/>
        <v>0</v>
      </c>
    </row>
    <row r="105" spans="1:10" ht="16.5" customHeight="1" x14ac:dyDescent="0.25">
      <c r="A105" s="4"/>
      <c r="B105" s="4"/>
      <c r="C105" s="4">
        <v>4210</v>
      </c>
      <c r="D105" s="17" t="s">
        <v>16</v>
      </c>
      <c r="E105" s="4"/>
      <c r="F105" s="4"/>
      <c r="G105" s="4"/>
      <c r="H105" s="5">
        <v>10000</v>
      </c>
      <c r="I105" s="5"/>
      <c r="J105" s="5">
        <f t="shared" si="39"/>
        <v>10000</v>
      </c>
    </row>
    <row r="106" spans="1:10" ht="16.5" customHeight="1" x14ac:dyDescent="0.25">
      <c r="A106" s="4"/>
      <c r="B106" s="4"/>
      <c r="C106" s="4">
        <v>4260</v>
      </c>
      <c r="D106" s="17" t="s">
        <v>17</v>
      </c>
      <c r="E106" s="4"/>
      <c r="F106" s="4"/>
      <c r="G106" s="4"/>
      <c r="H106" s="5">
        <v>3000</v>
      </c>
      <c r="I106" s="5"/>
      <c r="J106" s="5">
        <f t="shared" si="39"/>
        <v>3000</v>
      </c>
    </row>
    <row r="107" spans="1:10" ht="16.5" customHeight="1" x14ac:dyDescent="0.25">
      <c r="A107" s="4"/>
      <c r="B107" s="4"/>
      <c r="C107" s="4">
        <v>4300</v>
      </c>
      <c r="D107" s="17" t="s">
        <v>7</v>
      </c>
      <c r="E107" s="4"/>
      <c r="F107" s="4"/>
      <c r="G107" s="4"/>
      <c r="H107" s="5">
        <v>40000</v>
      </c>
      <c r="I107" s="5"/>
      <c r="J107" s="5">
        <f t="shared" si="39"/>
        <v>40000</v>
      </c>
    </row>
    <row r="108" spans="1:10" ht="28.5" customHeight="1" x14ac:dyDescent="0.25">
      <c r="A108" s="4"/>
      <c r="B108" s="4"/>
      <c r="C108" s="4">
        <v>4360</v>
      </c>
      <c r="D108" s="17" t="s">
        <v>24</v>
      </c>
      <c r="E108" s="4"/>
      <c r="F108" s="4"/>
      <c r="G108" s="4"/>
      <c r="H108" s="5">
        <v>1000</v>
      </c>
      <c r="I108" s="5"/>
      <c r="J108" s="5">
        <f t="shared" si="39"/>
        <v>1000</v>
      </c>
    </row>
    <row r="109" spans="1:10" ht="16.5" customHeight="1" x14ac:dyDescent="0.25">
      <c r="A109" s="4"/>
      <c r="B109" s="4"/>
      <c r="C109" s="4">
        <v>4430</v>
      </c>
      <c r="D109" s="17" t="s">
        <v>26</v>
      </c>
      <c r="E109" s="4"/>
      <c r="F109" s="4"/>
      <c r="G109" s="4"/>
      <c r="H109" s="5">
        <v>250</v>
      </c>
      <c r="I109" s="5"/>
      <c r="J109" s="5">
        <f t="shared" si="39"/>
        <v>250</v>
      </c>
    </row>
    <row r="110" spans="1:10" ht="26.25" customHeight="1" x14ac:dyDescent="0.25">
      <c r="A110" s="4"/>
      <c r="B110" s="4"/>
      <c r="C110" s="4">
        <v>4440</v>
      </c>
      <c r="D110" s="17" t="s">
        <v>18</v>
      </c>
      <c r="E110" s="4"/>
      <c r="F110" s="4"/>
      <c r="G110" s="4"/>
      <c r="H110" s="5">
        <v>4920</v>
      </c>
      <c r="I110" s="5"/>
      <c r="J110" s="5">
        <f t="shared" si="39"/>
        <v>4920</v>
      </c>
    </row>
    <row r="111" spans="1:10" ht="22.5" customHeight="1" x14ac:dyDescent="0.25">
      <c r="A111" s="4"/>
      <c r="B111" s="4"/>
      <c r="C111" s="4">
        <v>4700</v>
      </c>
      <c r="D111" s="17" t="s">
        <v>19</v>
      </c>
      <c r="E111" s="4"/>
      <c r="F111" s="4"/>
      <c r="G111" s="4"/>
      <c r="H111" s="5">
        <v>2000</v>
      </c>
      <c r="I111" s="5"/>
      <c r="J111" s="5">
        <f t="shared" si="39"/>
        <v>2000</v>
      </c>
    </row>
    <row r="112" spans="1:10" x14ac:dyDescent="0.25">
      <c r="A112" s="4"/>
      <c r="B112" s="25">
        <v>85503</v>
      </c>
      <c r="C112" s="26"/>
      <c r="D112" s="34" t="s">
        <v>51</v>
      </c>
      <c r="E112" s="28">
        <f>E113</f>
        <v>650</v>
      </c>
      <c r="F112" s="28">
        <f t="shared" ref="F112:G112" si="40">F113</f>
        <v>0</v>
      </c>
      <c r="G112" s="28">
        <f t="shared" si="40"/>
        <v>650</v>
      </c>
      <c r="H112" s="28">
        <f>H114+H115+H116</f>
        <v>649.99999999999989</v>
      </c>
      <c r="I112" s="28">
        <f t="shared" ref="I112:J112" si="41">I114+I115+I116</f>
        <v>0</v>
      </c>
      <c r="J112" s="28">
        <f t="shared" si="41"/>
        <v>649.99999999999989</v>
      </c>
    </row>
    <row r="113" spans="1:10" ht="60" customHeight="1" x14ac:dyDescent="0.25">
      <c r="A113" s="4"/>
      <c r="B113" s="4"/>
      <c r="C113" s="4">
        <v>2010</v>
      </c>
      <c r="D113" s="17" t="s">
        <v>35</v>
      </c>
      <c r="E113" s="5">
        <v>650</v>
      </c>
      <c r="F113" s="5"/>
      <c r="G113" s="5">
        <f>E113+F113</f>
        <v>650</v>
      </c>
      <c r="H113" s="5"/>
      <c r="I113" s="5"/>
      <c r="J113" s="5"/>
    </row>
    <row r="114" spans="1:10" ht="14.45" customHeight="1" x14ac:dyDescent="0.25">
      <c r="A114" s="4"/>
      <c r="B114" s="4"/>
      <c r="C114" s="4">
        <v>4010</v>
      </c>
      <c r="D114" s="17" t="s">
        <v>9</v>
      </c>
      <c r="E114" s="5"/>
      <c r="F114" s="5"/>
      <c r="G114" s="5"/>
      <c r="H114" s="5">
        <v>543.16</v>
      </c>
      <c r="I114" s="5"/>
      <c r="J114" s="5">
        <f>H114+I114</f>
        <v>543.16</v>
      </c>
    </row>
    <row r="115" spans="1:10" ht="14.45" customHeight="1" x14ac:dyDescent="0.25">
      <c r="A115" s="4"/>
      <c r="B115" s="4"/>
      <c r="C115" s="4">
        <v>4110</v>
      </c>
      <c r="D115" s="17" t="s">
        <v>15</v>
      </c>
      <c r="E115" s="5"/>
      <c r="F115" s="5"/>
      <c r="G115" s="5"/>
      <c r="H115" s="5">
        <v>93.53</v>
      </c>
      <c r="I115" s="5"/>
      <c r="J115" s="5">
        <f t="shared" ref="J115:J116" si="42">H115+I115</f>
        <v>93.53</v>
      </c>
    </row>
    <row r="116" spans="1:10" ht="27" customHeight="1" x14ac:dyDescent="0.25">
      <c r="A116" s="4"/>
      <c r="B116" s="4"/>
      <c r="C116" s="4">
        <v>4120</v>
      </c>
      <c r="D116" s="17" t="s">
        <v>64</v>
      </c>
      <c r="E116" s="5"/>
      <c r="F116" s="5"/>
      <c r="G116" s="5"/>
      <c r="H116" s="5">
        <v>13.31</v>
      </c>
      <c r="I116" s="5"/>
      <c r="J116" s="5">
        <f t="shared" si="42"/>
        <v>13.31</v>
      </c>
    </row>
    <row r="117" spans="1:10" ht="15" customHeight="1" x14ac:dyDescent="0.25">
      <c r="A117" s="24"/>
      <c r="B117" s="25">
        <v>85504</v>
      </c>
      <c r="C117" s="26"/>
      <c r="D117" s="30" t="s">
        <v>61</v>
      </c>
      <c r="E117" s="28">
        <f>E118</f>
        <v>778920.05</v>
      </c>
      <c r="F117" s="28">
        <f t="shared" ref="F117:G117" si="43">F118</f>
        <v>0</v>
      </c>
      <c r="G117" s="28">
        <f t="shared" si="43"/>
        <v>778920.05</v>
      </c>
      <c r="H117" s="28">
        <f>H119+H120+H121+H122+H123+H124</f>
        <v>778920.05</v>
      </c>
      <c r="I117" s="28">
        <f t="shared" ref="I117:J117" si="44">I119+I120+I121+I122+I123+I124</f>
        <v>0</v>
      </c>
      <c r="J117" s="28">
        <f t="shared" si="44"/>
        <v>778920.05</v>
      </c>
    </row>
    <row r="118" spans="1:10" ht="62.25" customHeight="1" x14ac:dyDescent="0.25">
      <c r="A118" s="4"/>
      <c r="B118" s="4"/>
      <c r="C118" s="4">
        <v>2010</v>
      </c>
      <c r="D118" s="17" t="s">
        <v>35</v>
      </c>
      <c r="E118" s="5">
        <v>778920.05</v>
      </c>
      <c r="F118" s="5"/>
      <c r="G118" s="5">
        <f>E118+F118</f>
        <v>778920.05</v>
      </c>
      <c r="H118" s="5"/>
      <c r="I118" s="5"/>
      <c r="J118" s="5"/>
    </row>
    <row r="119" spans="1:10" ht="16.5" customHeight="1" x14ac:dyDescent="0.25">
      <c r="A119" s="4"/>
      <c r="B119" s="4"/>
      <c r="C119" s="4">
        <v>3110</v>
      </c>
      <c r="D119" s="17" t="s">
        <v>12</v>
      </c>
      <c r="E119" s="5"/>
      <c r="F119" s="5"/>
      <c r="G119" s="5"/>
      <c r="H119" s="5">
        <v>753920.05</v>
      </c>
      <c r="I119" s="5"/>
      <c r="J119" s="5">
        <f>H119+I119</f>
        <v>753920.05</v>
      </c>
    </row>
    <row r="120" spans="1:10" ht="16.5" customHeight="1" x14ac:dyDescent="0.25">
      <c r="A120" s="4"/>
      <c r="B120" s="4"/>
      <c r="C120" s="4">
        <v>4010</v>
      </c>
      <c r="D120" s="17" t="s">
        <v>9</v>
      </c>
      <c r="E120" s="5"/>
      <c r="F120" s="5"/>
      <c r="G120" s="5"/>
      <c r="H120" s="5">
        <v>18900</v>
      </c>
      <c r="I120" s="5"/>
      <c r="J120" s="5">
        <f t="shared" ref="J120:J124" si="45">H120+I120</f>
        <v>18900</v>
      </c>
    </row>
    <row r="121" spans="1:10" ht="16.5" customHeight="1" x14ac:dyDescent="0.25">
      <c r="A121" s="4"/>
      <c r="B121" s="4"/>
      <c r="C121" s="4">
        <v>4110</v>
      </c>
      <c r="D121" s="17" t="s">
        <v>15</v>
      </c>
      <c r="E121" s="5"/>
      <c r="F121" s="5"/>
      <c r="G121" s="5"/>
      <c r="H121" s="5">
        <v>3255</v>
      </c>
      <c r="I121" s="5"/>
      <c r="J121" s="5">
        <f t="shared" si="45"/>
        <v>3255</v>
      </c>
    </row>
    <row r="122" spans="1:10" ht="24.75" customHeight="1" x14ac:dyDescent="0.25">
      <c r="A122" s="4"/>
      <c r="B122" s="4"/>
      <c r="C122" s="4">
        <v>4120</v>
      </c>
      <c r="D122" s="17" t="s">
        <v>64</v>
      </c>
      <c r="E122" s="5"/>
      <c r="F122" s="5"/>
      <c r="G122" s="5"/>
      <c r="H122" s="5">
        <v>400</v>
      </c>
      <c r="I122" s="5"/>
      <c r="J122" s="5">
        <f t="shared" si="45"/>
        <v>400</v>
      </c>
    </row>
    <row r="123" spans="1:10" ht="16.5" customHeight="1" x14ac:dyDescent="0.25">
      <c r="A123" s="4"/>
      <c r="B123" s="4"/>
      <c r="C123" s="4">
        <v>4210</v>
      </c>
      <c r="D123" s="17" t="s">
        <v>16</v>
      </c>
      <c r="E123" s="5"/>
      <c r="F123" s="5"/>
      <c r="G123" s="5"/>
      <c r="H123" s="5">
        <v>700</v>
      </c>
      <c r="I123" s="5"/>
      <c r="J123" s="5">
        <f t="shared" si="45"/>
        <v>700</v>
      </c>
    </row>
    <row r="124" spans="1:10" ht="16.5" customHeight="1" x14ac:dyDescent="0.25">
      <c r="A124" s="4"/>
      <c r="B124" s="4"/>
      <c r="C124" s="4">
        <v>4300</v>
      </c>
      <c r="D124" s="17" t="s">
        <v>7</v>
      </c>
      <c r="E124" s="5"/>
      <c r="F124" s="5"/>
      <c r="G124" s="5"/>
      <c r="H124" s="5">
        <v>1745</v>
      </c>
      <c r="I124" s="5"/>
      <c r="J124" s="5">
        <f t="shared" si="45"/>
        <v>1745</v>
      </c>
    </row>
    <row r="125" spans="1:10" ht="104.25" customHeight="1" x14ac:dyDescent="0.25">
      <c r="A125" s="4"/>
      <c r="B125" s="25">
        <v>85513</v>
      </c>
      <c r="C125" s="26"/>
      <c r="D125" s="30" t="s">
        <v>52</v>
      </c>
      <c r="E125" s="28">
        <f>E126</f>
        <v>87927</v>
      </c>
      <c r="F125" s="28">
        <f t="shared" ref="F125:G125" si="46">F126</f>
        <v>0</v>
      </c>
      <c r="G125" s="28">
        <f t="shared" si="46"/>
        <v>87927</v>
      </c>
      <c r="H125" s="28">
        <f>H127</f>
        <v>87927</v>
      </c>
      <c r="I125" s="28">
        <f t="shared" ref="I125:J125" si="47">I127</f>
        <v>0</v>
      </c>
      <c r="J125" s="28">
        <f t="shared" si="47"/>
        <v>87927</v>
      </c>
    </row>
    <row r="126" spans="1:10" ht="62.25" customHeight="1" x14ac:dyDescent="0.25">
      <c r="A126" s="4"/>
      <c r="B126" s="4"/>
      <c r="C126" s="4">
        <v>2010</v>
      </c>
      <c r="D126" s="17" t="s">
        <v>35</v>
      </c>
      <c r="E126" s="5">
        <v>87927</v>
      </c>
      <c r="F126" s="5"/>
      <c r="G126" s="5">
        <f>E126+F126</f>
        <v>87927</v>
      </c>
      <c r="H126" s="5"/>
      <c r="I126" s="5"/>
      <c r="J126" s="4"/>
    </row>
    <row r="127" spans="1:10" ht="16.5" customHeight="1" x14ac:dyDescent="0.25">
      <c r="A127" s="4"/>
      <c r="B127" s="4"/>
      <c r="C127" s="4">
        <v>4130</v>
      </c>
      <c r="D127" s="17" t="s">
        <v>11</v>
      </c>
      <c r="E127" s="4"/>
      <c r="F127" s="4"/>
      <c r="G127" s="4"/>
      <c r="H127" s="5">
        <v>87927</v>
      </c>
      <c r="I127" s="5"/>
      <c r="J127" s="5">
        <f>H127+I127</f>
        <v>87927</v>
      </c>
    </row>
    <row r="128" spans="1:10" x14ac:dyDescent="0.25">
      <c r="A128" s="4"/>
      <c r="B128" s="4"/>
      <c r="C128" s="4"/>
      <c r="D128" s="2" t="s">
        <v>21</v>
      </c>
      <c r="E128" s="3">
        <f>E17+E31+E58+E83+E8+E47+E52</f>
        <v>33356690.870000001</v>
      </c>
      <c r="F128" s="3">
        <f t="shared" ref="F128:J128" si="48">F17+F31+F58+F83+F8+F47+F52</f>
        <v>0</v>
      </c>
      <c r="G128" s="3">
        <f t="shared" si="48"/>
        <v>33356690.870000001</v>
      </c>
      <c r="H128" s="3">
        <f t="shared" si="48"/>
        <v>33356690.870000001</v>
      </c>
      <c r="I128" s="3">
        <f t="shared" si="48"/>
        <v>0</v>
      </c>
      <c r="J128" s="3">
        <f t="shared" si="48"/>
        <v>33356690.870000001</v>
      </c>
    </row>
    <row r="129" spans="1:10" x14ac:dyDescent="0.25">
      <c r="A129" s="35"/>
      <c r="B129" s="35"/>
      <c r="C129" s="35"/>
      <c r="D129" s="35"/>
      <c r="E129" s="35"/>
      <c r="F129" s="35"/>
      <c r="G129" s="35"/>
      <c r="H129" s="36"/>
      <c r="I129" s="36"/>
      <c r="J129" s="35"/>
    </row>
    <row r="130" spans="1:10" x14ac:dyDescent="0.25">
      <c r="A130" s="37" t="s">
        <v>53</v>
      </c>
      <c r="B130" s="35"/>
      <c r="C130" s="35"/>
      <c r="D130" s="35"/>
      <c r="E130" s="35"/>
      <c r="F130" s="35"/>
      <c r="G130" s="35"/>
      <c r="H130" s="36"/>
      <c r="I130" s="36"/>
      <c r="J130" s="35"/>
    </row>
    <row r="131" spans="1:10" x14ac:dyDescent="0.25">
      <c r="A131" s="38" t="s">
        <v>1</v>
      </c>
      <c r="B131" s="38" t="s">
        <v>2</v>
      </c>
      <c r="C131" s="38" t="s">
        <v>0</v>
      </c>
      <c r="D131" s="38" t="s">
        <v>3</v>
      </c>
      <c r="E131" s="38" t="s">
        <v>5</v>
      </c>
      <c r="F131" s="35"/>
      <c r="G131" s="35"/>
      <c r="H131" s="36"/>
      <c r="I131" s="36"/>
      <c r="J131" s="35"/>
    </row>
    <row r="132" spans="1:10" x14ac:dyDescent="0.25">
      <c r="A132" s="4"/>
      <c r="B132" s="4"/>
      <c r="C132" s="4"/>
      <c r="D132" s="4"/>
      <c r="E132" s="4"/>
      <c r="F132" s="35"/>
      <c r="G132" s="35"/>
      <c r="H132" s="36"/>
      <c r="I132" s="36"/>
      <c r="J132" s="35"/>
    </row>
    <row r="133" spans="1:10" x14ac:dyDescent="0.25">
      <c r="A133" s="26">
        <v>852</v>
      </c>
      <c r="B133" s="26"/>
      <c r="C133" s="26"/>
      <c r="D133" s="39" t="s">
        <v>10</v>
      </c>
      <c r="E133" s="28">
        <f>E134+E136</f>
        <v>50718</v>
      </c>
      <c r="F133" s="36"/>
      <c r="G133" s="36"/>
      <c r="H133" s="36"/>
      <c r="I133" s="36"/>
      <c r="J133" s="35"/>
    </row>
    <row r="134" spans="1:10" x14ac:dyDescent="0.25">
      <c r="A134" s="26"/>
      <c r="B134" s="25">
        <v>85203</v>
      </c>
      <c r="C134" s="26"/>
      <c r="D134" s="39" t="s">
        <v>42</v>
      </c>
      <c r="E134" s="28">
        <f>E135</f>
        <v>6500</v>
      </c>
      <c r="F134" s="36"/>
      <c r="G134" s="36"/>
      <c r="H134" s="36"/>
      <c r="I134" s="36"/>
      <c r="J134" s="35"/>
    </row>
    <row r="135" spans="1:10" x14ac:dyDescent="0.25">
      <c r="A135" s="24"/>
      <c r="B135" s="24"/>
      <c r="C135" s="46" t="s">
        <v>54</v>
      </c>
      <c r="D135" s="41" t="s">
        <v>55</v>
      </c>
      <c r="E135" s="45">
        <v>6500</v>
      </c>
      <c r="F135" s="36"/>
      <c r="G135" s="36"/>
      <c r="H135" s="36"/>
      <c r="I135" s="36"/>
      <c r="J135" s="35"/>
    </row>
    <row r="136" spans="1:10" ht="27" customHeight="1" x14ac:dyDescent="0.25">
      <c r="A136" s="4"/>
      <c r="B136" s="25">
        <v>85228</v>
      </c>
      <c r="C136" s="26"/>
      <c r="D136" s="30" t="s">
        <v>46</v>
      </c>
      <c r="E136" s="28">
        <v>44218</v>
      </c>
      <c r="F136" s="36"/>
      <c r="G136" s="36"/>
      <c r="H136" s="36"/>
      <c r="I136" s="36"/>
      <c r="J136" s="35"/>
    </row>
    <row r="137" spans="1:10" x14ac:dyDescent="0.25">
      <c r="A137" s="4"/>
      <c r="B137" s="4"/>
      <c r="C137" s="40" t="s">
        <v>54</v>
      </c>
      <c r="D137" s="41" t="s">
        <v>55</v>
      </c>
      <c r="E137" s="5">
        <v>44218</v>
      </c>
      <c r="F137" s="36"/>
      <c r="G137" s="36"/>
      <c r="H137" s="36"/>
      <c r="I137" s="36"/>
      <c r="J137" s="35"/>
    </row>
    <row r="138" spans="1:10" x14ac:dyDescent="0.25">
      <c r="A138" s="26">
        <v>855</v>
      </c>
      <c r="B138" s="26"/>
      <c r="C138" s="26"/>
      <c r="D138" s="39" t="s">
        <v>47</v>
      </c>
      <c r="E138" s="28">
        <v>278078</v>
      </c>
      <c r="F138" s="36"/>
      <c r="G138" s="36"/>
      <c r="H138" s="36"/>
      <c r="I138" s="36"/>
      <c r="J138" s="35"/>
    </row>
    <row r="139" spans="1:10" ht="48" customHeight="1" x14ac:dyDescent="0.25">
      <c r="A139" s="4"/>
      <c r="B139" s="25">
        <v>85502</v>
      </c>
      <c r="C139" s="26"/>
      <c r="D139" s="30" t="s">
        <v>50</v>
      </c>
      <c r="E139" s="28">
        <v>278078</v>
      </c>
      <c r="F139" s="36"/>
      <c r="G139" s="36"/>
      <c r="H139" s="36"/>
      <c r="I139" s="36"/>
      <c r="J139" s="35"/>
    </row>
    <row r="140" spans="1:10" ht="24" customHeight="1" x14ac:dyDescent="0.25">
      <c r="A140" s="4"/>
      <c r="B140" s="4"/>
      <c r="C140" s="40" t="s">
        <v>56</v>
      </c>
      <c r="D140" s="17" t="s">
        <v>57</v>
      </c>
      <c r="E140" s="5">
        <v>278078</v>
      </c>
      <c r="F140" s="36"/>
      <c r="G140" s="36"/>
      <c r="H140" s="36"/>
      <c r="I140" s="36"/>
      <c r="J140" s="35"/>
    </row>
    <row r="141" spans="1:10" x14ac:dyDescent="0.25">
      <c r="A141" s="52" t="s">
        <v>58</v>
      </c>
      <c r="B141" s="53"/>
      <c r="C141" s="53"/>
      <c r="D141" s="54"/>
      <c r="E141" s="3">
        <f>E133+E138</f>
        <v>328796</v>
      </c>
      <c r="F141" s="36"/>
      <c r="G141" s="36"/>
      <c r="H141" s="36"/>
      <c r="I141" s="36"/>
      <c r="J141" s="35"/>
    </row>
  </sheetData>
  <mergeCells count="7">
    <mergeCell ref="E6:G6"/>
    <mergeCell ref="H6:J6"/>
    <mergeCell ref="A141:D141"/>
    <mergeCell ref="A6:A7"/>
    <mergeCell ref="B6:B7"/>
    <mergeCell ref="C6:C7"/>
    <mergeCell ref="D6:D7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2020-12-15T19:15:01Z</cp:lastPrinted>
  <dcterms:created xsi:type="dcterms:W3CDTF">2018-11-03T12:53:48Z</dcterms:created>
  <dcterms:modified xsi:type="dcterms:W3CDTF">2020-12-15T19:15:15Z</dcterms:modified>
</cp:coreProperties>
</file>